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chuk_om\2021 г\_Торги\_Ремонт душевых и помещений мастерских\На проверку\"/>
    </mc:Choice>
  </mc:AlternateContent>
  <bookViews>
    <workbookView xWindow="600" yWindow="1125" windowWidth="12435" windowHeight="10065" tabRatio="528" activeTab="1"/>
  </bookViews>
  <sheets>
    <sheet name="Лист1" sheetId="5" r:id="rId1"/>
    <sheet name="ИЗМ" sheetId="6" r:id="rId2"/>
    <sheet name="Лист3" sheetId="3" state="hidden" r:id="rId3"/>
  </sheets>
  <externalReferences>
    <externalReference r:id="rId4"/>
  </externalReferences>
  <definedNames>
    <definedName name="_xlnm._FilterDatabase" localSheetId="1" hidden="1">ИЗМ!$A$18:$L$78</definedName>
    <definedName name="_xlnm._FilterDatabase" localSheetId="0" hidden="1">Лист1!$A$14:$L$68</definedName>
    <definedName name="Должности">Лист3!$B$14:$B$19</definedName>
    <definedName name="единицы">Лист3!$A$3:$A$10</definedName>
    <definedName name="_xlnm.Print_Titles" localSheetId="1">ИЗМ!$18:$18</definedName>
    <definedName name="_xlnm.Print_Titles" localSheetId="0">Лист1!$14:$14</definedName>
    <definedName name="_xlnm.Print_Area" localSheetId="1">ИЗМ!$A$1:$L$77</definedName>
    <definedName name="_xlnm.Print_Area" localSheetId="0">Лист1!$A$1:$L$67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</workbook>
</file>

<file path=xl/calcChain.xml><?xml version="1.0" encoding="utf-8"?>
<calcChain xmlns="http://schemas.openxmlformats.org/spreadsheetml/2006/main">
  <c r="D48" i="6" l="1"/>
  <c r="D47" i="6"/>
  <c r="D64" i="6" l="1"/>
  <c r="G55" i="6"/>
  <c r="G54" i="6"/>
  <c r="G23" i="6" l="1"/>
  <c r="D65" i="6" l="1"/>
  <c r="R2306" i="6" l="1"/>
  <c r="D67" i="6"/>
  <c r="D56" i="5" l="1"/>
  <c r="D55" i="5"/>
  <c r="D58" i="5" l="1"/>
  <c r="R2296" i="5" l="1"/>
</calcChain>
</file>

<file path=xl/sharedStrings.xml><?xml version="1.0" encoding="utf-8"?>
<sst xmlns="http://schemas.openxmlformats.org/spreadsheetml/2006/main" count="445" uniqueCount="175">
  <si>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</si>
  <si>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</si>
  <si>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</si>
  <si>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</si>
  <si>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</si>
  <si>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</si>
  <si>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</si>
  <si>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</si>
  <si>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</si>
  <si>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</si>
  <si>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</si>
  <si>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</si>
  <si>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</si>
  <si>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</si>
  <si>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</si>
  <si>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</si>
  <si>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</si>
  <si>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</si>
  <si>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</si>
  <si>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</si>
  <si>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</si>
  <si>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</si>
  <si>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</si>
  <si>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</si>
  <si>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</si>
  <si>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</si>
  <si>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</si>
  <si>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</si>
  <si>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</si>
  <si>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</si>
  <si>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</si>
  <si>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</si>
  <si>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</si>
  <si>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</si>
  <si>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</si>
  <si>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Объект:</t>
  </si>
  <si>
    <t>текущий</t>
  </si>
  <si>
    <t>(категоря ремонта)</t>
  </si>
  <si>
    <t>Потребность в материалах не учтенных или замененных
 в сметных нормах</t>
  </si>
  <si>
    <t xml:space="preserve">Инженер по ОЭиРЗиС               </t>
  </si>
  <si>
    <t>Д.Б. Балышев</t>
  </si>
  <si>
    <t>Начальник КТЦ</t>
  </si>
  <si>
    <t>УТВЕРЖДАЮ</t>
  </si>
  <si>
    <t>А.В. Мурашев</t>
  </si>
  <si>
    <t>Директор ТЭЦ-10 филиала</t>
  </si>
  <si>
    <t>ООО "Байкальская энергетическая компания"</t>
  </si>
  <si>
    <t>__________________ И.Г.Одяков</t>
  </si>
  <si>
    <t>"______ " _______________2021г.</t>
  </si>
  <si>
    <t>Условия производства работ: К=1,15  Приказ от 04.08.2020 421/пр прил.10 табл.3 п.1.2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</t>
  </si>
  <si>
    <t>Визы тех.служб ИД:</t>
  </si>
  <si>
    <t xml:space="preserve">Необходимость проведения данных видов работ подтверждает:                                                                                                                         </t>
  </si>
  <si>
    <t>ГЛАВНЫЙ КОРПУС СТАНЦИИ инв.№110051</t>
  </si>
  <si>
    <t>подрядчик</t>
  </si>
  <si>
    <t>Разборка деревянных заполнений проемов: дверных и воротных</t>
  </si>
  <si>
    <t>мусор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</si>
  <si>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</si>
  <si>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</si>
  <si>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Утиизация мусора</t>
  </si>
  <si>
    <t>Смешанные отходы строительные (без разделения по видам, максимальный класс опасности IV)</t>
  </si>
  <si>
    <t>плитка керамическая</t>
  </si>
  <si>
    <t>Устройство покрытий на растворе из сухой смеси с приготовлением раствора в построечных условиях из плиток: гладких неглазурованных керамических для полов одноцветных</t>
  </si>
  <si>
    <t>Плитка керамическая неглазурованная для полов гладкая, одноцветная с красителем квадратная и прямоугольная</t>
  </si>
  <si>
    <t>Смеси сухие водостойкие для затирки межплиточных швов шириной 1-6 мм (различная цветовая гамма)</t>
  </si>
  <si>
    <t>Клей плиточный</t>
  </si>
  <si>
    <t>Раствор готовый отделочный тяжелый, цементно-известковый, состав 1:1:6</t>
  </si>
  <si>
    <t>Нанесение водно-дисперсионной грунтовки на поверхности: пористые (камень, кирпич, бетон и т.д.)</t>
  </si>
  <si>
    <t>Грунтовка: водно-дисперсионная "Бетон-контакт"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</si>
  <si>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</si>
  <si>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>Плитка керамическая глазурованная для внутренней облицовки стен гладкая, цветная однотонная с завалом</t>
  </si>
  <si>
    <t>Клей для плитки (сухая смесь)</t>
  </si>
  <si>
    <t>Устройство потолков: реечных алюминиевых</t>
  </si>
  <si>
    <t>Рейка алюминиевая потолочная, ширина 100 мм</t>
  </si>
  <si>
    <t>Гребенка несущая</t>
  </si>
  <si>
    <t>Подвес в комплекте</t>
  </si>
  <si>
    <t>Уголок декоративный (пристенный)</t>
  </si>
  <si>
    <t xml:space="preserve"> Раздел 1. T1001UHA01UU001UU01 ГЛАВНЫЙ КОРПУС СТАНЦИИ инв.№110051 Ремонт помещений, душевых +9.000. Пристрой блока №7</t>
  </si>
  <si>
    <t>Ремонт помещений</t>
  </si>
  <si>
    <t>Окрашивание водоэмульсионными составами поверхностей потолков, ранее окрашенных: водоэмульсионной краской, с расчисткой старой краски до 10%</t>
  </si>
  <si>
    <t>Краска водоэмульсионная белая</t>
  </si>
  <si>
    <t>Разборка плинтусов: деревянных и из пластмассовых материалов</t>
  </si>
  <si>
    <t>плинтус</t>
  </si>
  <si>
    <t>Разборка покрытий полов: из линолеума и релина</t>
  </si>
  <si>
    <t>линолеум</t>
  </si>
  <si>
    <t>Устройство гетерогенного и гомогенного покрытия на клее со свариванием полотнищ в стыках</t>
  </si>
  <si>
    <t>Линолеум коммерческий гомогенный: "ТАРКЕТТ iQ ARIA" (толщина 2 мм, класс 34/43, пож. безопасность Г1, В2, РП1, Д2, Т2)</t>
  </si>
  <si>
    <t>Лента полимерная (фторопластовая) для сварки линолеума</t>
  </si>
  <si>
    <t>Клей для укладки ПВХ-покрытий</t>
  </si>
  <si>
    <t>Устройство плинтусов поливинилхлоридных: на винтах самонарезающих</t>
  </si>
  <si>
    <t>Плинтус для полов из ПВХ, размер 19x48 мм</t>
  </si>
  <si>
    <t>блок дверной</t>
  </si>
  <si>
    <t>Установка блоков из ПВХ в наружных и внутренних дверных проемах: в каменных стенах площадью проема до 3 м2 (0,86х2-2шт)</t>
  </si>
  <si>
    <t>Блок дверной входной из ПВХ-профилей, с простой коробкой, однопольный с офисной фурнитурой, без стеклопакета по типу сэндвич, площадь от 1,5-2 м2</t>
  </si>
  <si>
    <t>Разборка облицовки стен: из керамических глазурованных плиток</t>
  </si>
  <si>
    <t>Сплошное выравнивание штукатурки стен цементно-известковым раствором при толщине намета: до 10 мм</t>
  </si>
  <si>
    <t>Гидроизоляция цементная Ceresit обмазочная CR 65</t>
  </si>
  <si>
    <t>Разборка покрытий полов: из керамических плиток с разборкой стяжки</t>
  </si>
  <si>
    <t>Устройство стяжек: цементных толщиной 20 мм</t>
  </si>
  <si>
    <t>Раствор готовый кладочный цементный тяжелый</t>
  </si>
  <si>
    <t>Устройство боковой обмазочной изоляции стен, фундаментов ручным способом из сухих смесей: толщиной слоя 2 мм (Обмазочная изоляция пола б=5 мм)</t>
  </si>
  <si>
    <t>Ремонт душевых</t>
  </si>
  <si>
    <t>Разборка трубопроводов из водогазопроводных труб диаметром: до 63 мм ( ф 57 мм с демантажом арматуры)</t>
  </si>
  <si>
    <t>труба ф57 мм</t>
  </si>
  <si>
    <t>лом</t>
  </si>
  <si>
    <t>Вентель стальной Ду50</t>
  </si>
  <si>
    <t>Установка заглушек диаметром трубопроводов: до 100 мм (ф57 мм)</t>
  </si>
  <si>
    <t>Прокат стальной листовой горячекатаный, марки стали Ст3пс, толщина 4 мм</t>
  </si>
  <si>
    <t>Установка резьбы ф 15 мм (для установки смесителя)</t>
  </si>
  <si>
    <t>стык</t>
  </si>
  <si>
    <t>Резьба стальная д 15мм</t>
  </si>
  <si>
    <t>Установка смесителей</t>
  </si>
  <si>
    <t>Смеситель для душа стационарный LEDEME 1/2 хром крест (или эквивалент)</t>
  </si>
  <si>
    <t>Муфта стальная Ду 15</t>
  </si>
  <si>
    <t>Смена смесителей: с душевой сеткой</t>
  </si>
  <si>
    <t>Смеситель для душа стационарный LEDEME 1/2 хром крест  (или эквивалент)</t>
  </si>
  <si>
    <t>смеситель</t>
  </si>
  <si>
    <t>Муфта латунная 15 (1/2")</t>
  </si>
  <si>
    <t xml:space="preserve">Начальник ГТЦ </t>
  </si>
  <si>
    <t>А.В. Кокорев</t>
  </si>
  <si>
    <t>Ст.мастер ГТЦ</t>
  </si>
  <si>
    <t>А.Л.Медведев</t>
  </si>
  <si>
    <t>Дефектная ведомость (Ведомость объемов работ) №6</t>
  </si>
  <si>
    <t>Устройство боковой обмазочной изоляции стен, фундаментов ручным способом из сухих смесей: толщиной слоя 2 мм (Обмазочная изоляция стен б=5 мм)</t>
  </si>
  <si>
    <t xml:space="preserve">Пристрой блока №7. Ремонт помещений, душевых +9.000. </t>
  </si>
  <si>
    <t>Дефектная ведомость (Ведомость объемов работ) №7</t>
  </si>
  <si>
    <t>Здание лаборатории металлов. Ремонт помещений.</t>
  </si>
  <si>
    <t>Помещение 1</t>
  </si>
  <si>
    <t>Разборка в зданиях и сооружения с агрессивными средами покрытий полов: цементных и бетонных толщиной 20 мм (кислото- и жароупорных бетонов) (Разборка стяжки цементной б=20 мм)</t>
  </si>
  <si>
    <t>лом раствора</t>
  </si>
  <si>
    <t>100 м</t>
  </si>
  <si>
    <t>керамическая плитка</t>
  </si>
  <si>
    <t>Ремонт штукатурки внутренних стен по камню и бетону цементно-известковым раствором, площадью отдельных мест: до 10 м2 толщиной слоя до 20 мм</t>
  </si>
  <si>
    <t>Облицовка  стен ГКЛ по деревянному каркасу</t>
  </si>
  <si>
    <t>Листы гипсокартонные ГКЛ, толщина 9,5 мм</t>
  </si>
  <si>
    <t>Облицовка гипсовыми и гипсоволокнистыми листами: откосов при отделке под окраску</t>
  </si>
  <si>
    <t>Окраска водно-дисперсионными акриловыми составами улучшенная: по штукатурке стен (с сплошным шпатлеванием)</t>
  </si>
  <si>
    <t>Грунтовка укрепляющая, глубокого проникновения, быстросохнущая, паропроницаемая</t>
  </si>
  <si>
    <t>Краска водно-дисперсионная, тон средний</t>
  </si>
  <si>
    <t>Смесь сухая шпатлевочная на основе гипса, универсальная с полимерными добавками, крупность заполнителя не более 0,2 мм, прочность на изгиб не менее 1,0 Мпа</t>
  </si>
  <si>
    <t>Устройство потолков: плитно-ячеистых по каркасу из оцинкованного профиля</t>
  </si>
  <si>
    <t>Панели потолочные с комплектующими: ARMSTRONG OASIS</t>
  </si>
  <si>
    <t>Окраска масляными составами ранее окрашенных поверхностей радиаторов и ребристых труб отопления: за 2 раза</t>
  </si>
  <si>
    <t>Краска масляная и алкидная цветная, готовая к применению  МА-15</t>
  </si>
  <si>
    <t>Устройство герметизации горизонтальных и вертикальных стыков стеновых панелей мастикой: вулканизирующейся тиоколовой (Заделка отверстий в местах прохода трубопроводов)</t>
  </si>
  <si>
    <t>Пена монтажная</t>
  </si>
  <si>
    <t>Окраска водно-дисперсионными акриловыми составами улучшенная: по сборным конструкциям стен, подготовленным под окраску</t>
  </si>
  <si>
    <t>Окраска водно-дисперсионными акриловыми составами улучшенная: по сборным конструкциям потолков, подготовленным под окраску</t>
  </si>
  <si>
    <t>Электромонтажные работы</t>
  </si>
  <si>
    <t>Демонтаж: светильников для люминесцентных ламп</t>
  </si>
  <si>
    <t>Светильник ЛПО 2х40</t>
  </si>
  <si>
    <t>Демонтаж кабеля</t>
  </si>
  <si>
    <t>Кабель ВВГ 3х1,5</t>
  </si>
  <si>
    <t>Светильник потолочный или настенный с креплением винтами или болтами для помещений: с нормальными условиями среды, одноламповый</t>
  </si>
  <si>
    <t>Светодиодный светильник "ВАРТОН BASIC" офисный встраиваемый/накладной 1195*180*50мм 35 ВТ 4000К с опаловым рассеивателем (или эквивалент)</t>
  </si>
  <si>
    <t>Светильник в подвесных потолках</t>
  </si>
  <si>
    <t>Светодиодный светильник "ВАРТОН BASIC" 595х595х50 35Вт 4000К офисный встраив. накладной с опаловым рассеив. VARTON B1-A0-00070-01G02-2003540 (или эквивалент)</t>
  </si>
  <si>
    <t>Короба пластмассовые: шириной до 40 мм</t>
  </si>
  <si>
    <t>Кабель-канал (короб) 16х16 мм</t>
  </si>
  <si>
    <t>Кабель трех-пятижильный по установленным конструкциям и лоткам с установкой ответвительных коробок: в помещениях с нормальной средой сечением жилы до 10 мм2</t>
  </si>
  <si>
    <t>Кабель силовой с медными жилами ВВГнг 3х1,5-660</t>
  </si>
  <si>
    <t>Коробка распределительная  НР 70 (70х70х40)</t>
  </si>
  <si>
    <t>Смена: выключателей</t>
  </si>
  <si>
    <t>Выключатель одноклавишный для открытой проводки</t>
  </si>
  <si>
    <t>Смена: розеток</t>
  </si>
  <si>
    <t>Розетка открытой проводки двухгнездная с заземлением</t>
  </si>
  <si>
    <t>Начальник ЭЦ</t>
  </si>
  <si>
    <t>Мастер ЭЦ</t>
  </si>
  <si>
    <t>С.В. Палкин</t>
  </si>
  <si>
    <t>Начальник ЛМ</t>
  </si>
  <si>
    <t>С.В.Петров</t>
  </si>
  <si>
    <t>Л.В.Бобкова</t>
  </si>
  <si>
    <t xml:space="preserve">Очистка потолков от масляной краски </t>
  </si>
  <si>
    <t>Очистка стен от масляной краски</t>
  </si>
  <si>
    <t>Помещение 2</t>
  </si>
  <si>
    <t>ЗДАНИЕ ЛАБОРАТОРИИ МЕТАЛЛОВ ИНВ. № ИЭ110006</t>
  </si>
  <si>
    <t xml:space="preserve"> Раздел 1. T1004BFT06GN005   ЗДАНИЕ ЛАБОРАТОРИИ МЕТАЛЛОВ ИНВ. № ИЭ110006. Ремонт помещений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</si>
</sst>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Verdana"/>
      <family val="2"/>
      <charset val="204"/>
    </font>
    <font>
      <sz val="11"/>
      <name val="Arial"/>
      <family val="2"/>
      <charset val="204"/>
    </font>
    <font>
      <b/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1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0" fontId="8" fillId="0" borderId="1">
      <alignment horizontal="center"/>
    </xf>
    <xf numFmtId="0" fontId="3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3" fillId="0" borderId="0"/>
    <xf numFmtId="0" fontId="8" fillId="0" borderId="0">
      <alignment horizontal="right" vertical="top" wrapText="1"/>
    </xf>
    <xf numFmtId="0" fontId="8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8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8" fillId="0" borderId="0"/>
    <xf numFmtId="0" fontId="8" fillId="0" borderId="1">
      <alignment horizontal="center" wrapText="1"/>
    </xf>
    <xf numFmtId="9" fontId="3" fillId="0" borderId="0" applyFont="0" applyFill="0" applyBorder="0" applyAlignment="0" applyProtection="0"/>
    <xf numFmtId="0" fontId="8" fillId="0" borderId="1">
      <alignment horizontal="center"/>
    </xf>
    <xf numFmtId="0" fontId="8" fillId="0" borderId="1">
      <alignment horizontal="center" wrapText="1"/>
    </xf>
    <xf numFmtId="0" fontId="3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8" fillId="0" borderId="0"/>
    <xf numFmtId="0" fontId="8" fillId="0" borderId="0"/>
    <xf numFmtId="0" fontId="12" fillId="0" borderId="1">
      <alignment horizontal="center" vertical="top"/>
    </xf>
    <xf numFmtId="0" fontId="12" fillId="0" borderId="1">
      <alignment horizontal="center" vertical="center"/>
    </xf>
    <xf numFmtId="0" fontId="4" fillId="0" borderId="0"/>
  </cellStyleXfs>
  <cellXfs count="97">
    <xf numFmtId="0" fontId="0" fillId="0" borderId="0" xfId="0"/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5" fillId="0" borderId="0" xfId="0" applyFont="1" applyFill="1" applyAlignment="1">
      <alignment horizontal="left" vertical="top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left" vertical="top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/>
    <xf numFmtId="0" fontId="2" fillId="0" borderId="0" xfId="0" applyFont="1" applyAlignment="1">
      <alignment vertical="top"/>
    </xf>
    <xf numFmtId="0" fontId="4" fillId="0" borderId="0" xfId="0" applyFont="1"/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vertical="top"/>
    </xf>
    <xf numFmtId="0" fontId="4" fillId="0" borderId="0" xfId="0" applyFont="1" applyFill="1"/>
    <xf numFmtId="0" fontId="9" fillId="0" borderId="0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4" applyFont="1" applyBorder="1" applyAlignment="1">
      <alignment vertical="center"/>
    </xf>
    <xf numFmtId="0" fontId="5" fillId="0" borderId="0" xfId="7" applyFont="1" applyFill="1" applyAlignment="1">
      <alignment horizontal="right"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top"/>
    </xf>
    <xf numFmtId="49" fontId="5" fillId="0" borderId="0" xfId="50" applyNumberFormat="1" applyFont="1" applyAlignment="1">
      <alignment horizontal="left" vertical="top"/>
    </xf>
    <xf numFmtId="0" fontId="2" fillId="0" borderId="1" xfId="0" quotePrefix="1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9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2" fillId="0" borderId="0" xfId="0" applyNumberFormat="1" applyFont="1" applyBorder="1" applyAlignment="1">
      <alignment wrapText="1"/>
    </xf>
    <xf numFmtId="0" fontId="4" fillId="0" borderId="2" xfId="0" applyFont="1" applyFill="1" applyBorder="1" applyAlignment="1"/>
    <xf numFmtId="0" fontId="4" fillId="0" borderId="2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/>
    <xf numFmtId="0" fontId="4" fillId="0" borderId="0" xfId="0" applyFont="1" applyFill="1" applyBorder="1" applyAlignment="1"/>
    <xf numFmtId="0" fontId="6" fillId="0" borderId="0" xfId="0" applyFont="1" applyFill="1"/>
    <xf numFmtId="0" fontId="2" fillId="0" borderId="0" xfId="0" applyFont="1" applyFill="1" applyAlignment="1">
      <alignment horizontal="left"/>
    </xf>
    <xf numFmtId="0" fontId="14" fillId="0" borderId="1" xfId="0" applyFont="1" applyBorder="1" applyAlignment="1">
      <alignment vertical="top" wrapText="1"/>
    </xf>
    <xf numFmtId="166" fontId="2" fillId="0" borderId="1" xfId="0" applyNumberFormat="1" applyFont="1" applyBorder="1" applyAlignment="1">
      <alignment vertical="top" wrapText="1"/>
    </xf>
    <xf numFmtId="0" fontId="5" fillId="0" borderId="0" xfId="0" applyFont="1" applyBorder="1" applyAlignment="1">
      <alignment horizontal="left"/>
    </xf>
    <xf numFmtId="0" fontId="4" fillId="0" borderId="0" xfId="3" applyFont="1" applyFill="1" applyBorder="1" applyAlignment="1">
      <alignment horizontal="center" vertical="center"/>
    </xf>
    <xf numFmtId="0" fontId="4" fillId="0" borderId="2" xfId="0" applyFont="1" applyBorder="1" applyAlignment="1"/>
    <xf numFmtId="0" fontId="4" fillId="0" borderId="0" xfId="0" applyFont="1" applyBorder="1" applyAlignment="1"/>
    <xf numFmtId="0" fontId="4" fillId="0" borderId="0" xfId="0" applyNumberFormat="1" applyFont="1" applyBorder="1" applyAlignment="1"/>
    <xf numFmtId="0" fontId="4" fillId="0" borderId="0" xfId="0" applyNumberFormat="1" applyFont="1" applyBorder="1" applyAlignment="1">
      <alignment wrapText="1"/>
    </xf>
    <xf numFmtId="0" fontId="2" fillId="0" borderId="2" xfId="0" applyFont="1" applyFill="1" applyBorder="1" applyAlignment="1">
      <alignment horizontal="left"/>
    </xf>
    <xf numFmtId="0" fontId="13" fillId="0" borderId="0" xfId="0" applyFont="1" applyFill="1" applyBorder="1" applyAlignment="1"/>
    <xf numFmtId="0" fontId="9" fillId="0" borderId="15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vertical="top"/>
    </xf>
    <xf numFmtId="0" fontId="2" fillId="0" borderId="2" xfId="3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0" fontId="4" fillId="0" borderId="2" xfId="3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6" fillId="0" borderId="3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</cellXfs>
  <cellStyles count="51">
    <cellStyle name="Акт" xfId="12"/>
    <cellStyle name="АктМТСН" xfId="13"/>
    <cellStyle name="ВедРесурсов" xfId="14"/>
    <cellStyle name="ВедРесурсовАкт" xfId="15"/>
    <cellStyle name="Индексы" xfId="16"/>
    <cellStyle name="Итоги" xfId="17"/>
    <cellStyle name="ИтогоАктБазЦ" xfId="18"/>
    <cellStyle name="ИтогоАктБИМ" xfId="19"/>
    <cellStyle name="ИтогоАктРесМет" xfId="20"/>
    <cellStyle name="ИтогоАктТекЦ" xfId="46"/>
    <cellStyle name="ИтогоБазЦ" xfId="21"/>
    <cellStyle name="ИтогоБИМ" xfId="22"/>
    <cellStyle name="ИтогоРесМет" xfId="23"/>
    <cellStyle name="ИтогоТекЦ" xfId="47"/>
    <cellStyle name="ЛокСмета" xfId="24"/>
    <cellStyle name="ЛокСмМТСН" xfId="25"/>
    <cellStyle name="М29" xfId="26"/>
    <cellStyle name="М29 2" xfId="48"/>
    <cellStyle name="ОбСмета" xfId="27"/>
    <cellStyle name="ОбСмета 2" xfId="49"/>
    <cellStyle name="Обычный" xfId="0" builtinId="0"/>
    <cellStyle name="Обычный 2" xfId="2"/>
    <cellStyle name="Обычный 2 2" xfId="50"/>
    <cellStyle name="Обычный 3" xfId="4"/>
    <cellStyle name="Обычный 4" xfId="11"/>
    <cellStyle name="Обычный 5" xfId="7"/>
    <cellStyle name="Обычный_ГЗУ-II.04" xfId="3"/>
    <cellStyle name="Параметр" xfId="28"/>
    <cellStyle name="ПеременныеСметы" xfId="29"/>
    <cellStyle name="Процентный 2" xfId="30"/>
    <cellStyle name="РесСмета" xfId="31"/>
    <cellStyle name="СводкаСтоимРаб" xfId="32"/>
    <cellStyle name="СводРасч" xfId="33"/>
    <cellStyle name="Титул" xfId="34"/>
    <cellStyle name="Финансовый" xfId="1" builtinId="3"/>
    <cellStyle name="Финансовый 10" xfId="37"/>
    <cellStyle name="Финансовый 11" xfId="10"/>
    <cellStyle name="Финансовый 12" xfId="9"/>
    <cellStyle name="Финансовый 13" xfId="8"/>
    <cellStyle name="Финансовый 14" xfId="5"/>
    <cellStyle name="Финансовый 2" xfId="6"/>
    <cellStyle name="Финансовый 3" xfId="38"/>
    <cellStyle name="Финансовый 4" xfId="40"/>
    <cellStyle name="Финансовый 4 2" xfId="44"/>
    <cellStyle name="Финансовый 5" xfId="43"/>
    <cellStyle name="Финансовый 6" xfId="42"/>
    <cellStyle name="Финансовый 7" xfId="41"/>
    <cellStyle name="Финансовый 8" xfId="39"/>
    <cellStyle name="Финансовый 9" xfId="45"/>
    <cellStyle name="Хвост" xfId="35"/>
    <cellStyle name="Экспертиза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96"/>
  <sheetViews>
    <sheetView view="pageBreakPreview" topLeftCell="A10" zoomScale="90" zoomScaleNormal="100" zoomScaleSheetLayoutView="90" workbookViewId="0">
      <selection activeCell="B25" sqref="B25"/>
    </sheetView>
  </sheetViews>
  <sheetFormatPr defaultRowHeight="12.75" x14ac:dyDescent="0.2"/>
  <cols>
    <col min="1" max="1" width="4.140625" style="18" customWidth="1"/>
    <col min="2" max="2" width="41.5703125" style="18" customWidth="1"/>
    <col min="3" max="3" width="10.5703125" style="18" customWidth="1"/>
    <col min="4" max="4" width="8" style="18" customWidth="1"/>
    <col min="5" max="5" width="17.7109375" style="18" customWidth="1"/>
    <col min="6" max="6" width="5.5703125" style="18" customWidth="1"/>
    <col min="7" max="7" width="7.28515625" style="18" customWidth="1"/>
    <col min="8" max="8" width="16" style="18" customWidth="1"/>
    <col min="9" max="9" width="27.85546875" style="18" customWidth="1"/>
    <col min="10" max="10" width="5.85546875" style="18" customWidth="1"/>
    <col min="11" max="11" width="8.28515625" style="18" customWidth="1"/>
    <col min="12" max="12" width="10.85546875" style="18" customWidth="1"/>
    <col min="13" max="13" width="13.42578125" style="18" bestFit="1" customWidth="1"/>
    <col min="14" max="14" width="15.140625" style="18" customWidth="1"/>
    <col min="15" max="16384" width="9.140625" style="18"/>
  </cols>
  <sheetData>
    <row r="1" spans="1:14" s="6" customFormat="1" x14ac:dyDescent="0.2">
      <c r="A1" s="38"/>
      <c r="B1" s="1"/>
      <c r="C1" s="2"/>
      <c r="D1" s="3"/>
      <c r="E1" s="4"/>
      <c r="F1" s="5"/>
      <c r="G1" s="5"/>
      <c r="H1" s="5"/>
      <c r="I1" s="5"/>
      <c r="J1" s="7"/>
      <c r="L1" s="35" t="s">
        <v>42</v>
      </c>
      <c r="M1" s="5"/>
      <c r="N1" s="5"/>
    </row>
    <row r="2" spans="1:14" s="6" customFormat="1" x14ac:dyDescent="0.2">
      <c r="A2" s="36"/>
      <c r="B2" s="1"/>
      <c r="C2" s="2"/>
      <c r="D2" s="3"/>
      <c r="E2" s="4"/>
      <c r="F2" s="5"/>
      <c r="G2" s="5"/>
      <c r="H2" s="5"/>
      <c r="I2" s="5"/>
      <c r="J2" s="4"/>
      <c r="L2" s="41" t="s">
        <v>44</v>
      </c>
      <c r="M2" s="5"/>
      <c r="N2" s="8"/>
    </row>
    <row r="3" spans="1:14" s="6" customFormat="1" x14ac:dyDescent="0.2">
      <c r="A3" s="37"/>
      <c r="B3" s="1"/>
      <c r="C3" s="2"/>
      <c r="D3" s="3"/>
      <c r="E3" s="4"/>
      <c r="F3" s="5"/>
      <c r="G3" s="5"/>
      <c r="H3" s="5"/>
      <c r="I3" s="5"/>
      <c r="J3" s="4"/>
      <c r="L3" s="42" t="s">
        <v>45</v>
      </c>
      <c r="M3" s="5"/>
      <c r="N3" s="9"/>
    </row>
    <row r="4" spans="1:14" s="6" customFormat="1" x14ac:dyDescent="0.2">
      <c r="A4" s="37"/>
      <c r="B4" s="1"/>
      <c r="C4" s="2"/>
      <c r="D4" s="3"/>
      <c r="E4" s="4"/>
      <c r="F4" s="5"/>
      <c r="G4" s="5"/>
      <c r="H4" s="5"/>
      <c r="I4" s="43"/>
      <c r="J4" s="44"/>
      <c r="K4" s="16"/>
      <c r="L4" s="43" t="s">
        <v>46</v>
      </c>
      <c r="M4" s="5"/>
      <c r="N4" s="5"/>
    </row>
    <row r="5" spans="1:14" s="6" customFormat="1" x14ac:dyDescent="0.2">
      <c r="B5" s="33"/>
      <c r="C5" s="33"/>
      <c r="D5" s="33"/>
      <c r="E5" s="33"/>
      <c r="F5" s="33"/>
      <c r="G5" s="33"/>
      <c r="H5" s="33"/>
      <c r="I5" s="5"/>
      <c r="J5" s="44"/>
      <c r="L5" s="43" t="s">
        <v>47</v>
      </c>
    </row>
    <row r="6" spans="1:14" s="6" customFormat="1" ht="15.75" x14ac:dyDescent="0.2">
      <c r="A6" s="82" t="s">
        <v>120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5"/>
      <c r="N6" s="28"/>
    </row>
    <row r="7" spans="1:14" ht="13.5" customHeight="1" x14ac:dyDescent="0.2">
      <c r="A7" s="92" t="s">
        <v>36</v>
      </c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</row>
    <row r="8" spans="1:14" x14ac:dyDescent="0.2">
      <c r="A8" s="90" t="s">
        <v>37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</row>
    <row r="9" spans="1:14" s="6" customFormat="1" x14ac:dyDescent="0.2">
      <c r="A9" s="83" t="s">
        <v>122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</row>
    <row r="10" spans="1:14" ht="13.5" thickBot="1" x14ac:dyDescent="0.25">
      <c r="B10" s="5" t="s">
        <v>35</v>
      </c>
      <c r="C10" s="34" t="s">
        <v>51</v>
      </c>
    </row>
    <row r="11" spans="1:14" s="22" customFormat="1" ht="11.25" x14ac:dyDescent="0.2">
      <c r="A11" s="84" t="s">
        <v>4</v>
      </c>
      <c r="B11" s="87" t="s">
        <v>0</v>
      </c>
      <c r="C11" s="87" t="s">
        <v>6</v>
      </c>
      <c r="D11" s="87"/>
      <c r="E11" s="87" t="s">
        <v>5</v>
      </c>
      <c r="F11" s="87"/>
      <c r="G11" s="87"/>
      <c r="H11" s="87"/>
      <c r="I11" s="93" t="s">
        <v>38</v>
      </c>
      <c r="J11" s="93"/>
      <c r="K11" s="93"/>
      <c r="L11" s="94"/>
    </row>
    <row r="12" spans="1:14" s="22" customFormat="1" ht="11.25" x14ac:dyDescent="0.2">
      <c r="A12" s="85"/>
      <c r="B12" s="88"/>
      <c r="C12" s="88"/>
      <c r="D12" s="88"/>
      <c r="E12" s="88"/>
      <c r="F12" s="88"/>
      <c r="G12" s="88"/>
      <c r="H12" s="88"/>
      <c r="I12" s="95"/>
      <c r="J12" s="95"/>
      <c r="K12" s="95"/>
      <c r="L12" s="96"/>
    </row>
    <row r="13" spans="1:14" s="22" customFormat="1" ht="45.75" thickBot="1" x14ac:dyDescent="0.25">
      <c r="A13" s="86"/>
      <c r="B13" s="89"/>
      <c r="C13" s="23" t="s">
        <v>1</v>
      </c>
      <c r="D13" s="45" t="s">
        <v>2</v>
      </c>
      <c r="E13" s="23" t="s">
        <v>3</v>
      </c>
      <c r="F13" s="23" t="s">
        <v>1</v>
      </c>
      <c r="G13" s="45" t="s">
        <v>2</v>
      </c>
      <c r="H13" s="23" t="s">
        <v>32</v>
      </c>
      <c r="I13" s="23" t="s">
        <v>3</v>
      </c>
      <c r="J13" s="23" t="s">
        <v>1</v>
      </c>
      <c r="K13" s="45" t="s">
        <v>2</v>
      </c>
      <c r="L13" s="24" t="s">
        <v>33</v>
      </c>
    </row>
    <row r="14" spans="1:14" s="22" customFormat="1" ht="12" thickBot="1" x14ac:dyDescent="0.25">
      <c r="A14" s="25">
        <v>1</v>
      </c>
      <c r="B14" s="26">
        <v>2</v>
      </c>
      <c r="C14" s="26">
        <v>3</v>
      </c>
      <c r="D14" s="26">
        <v>4</v>
      </c>
      <c r="E14" s="26">
        <v>5</v>
      </c>
      <c r="F14" s="26">
        <v>6</v>
      </c>
      <c r="G14" s="26">
        <v>7</v>
      </c>
      <c r="H14" s="26">
        <v>8</v>
      </c>
      <c r="I14" s="26">
        <v>9</v>
      </c>
      <c r="J14" s="26">
        <v>10</v>
      </c>
      <c r="K14" s="26">
        <v>11</v>
      </c>
      <c r="L14" s="27">
        <v>12</v>
      </c>
    </row>
    <row r="15" spans="1:14" s="22" customFormat="1" ht="11.25" x14ac:dyDescent="0.2">
      <c r="A15" s="70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2"/>
    </row>
    <row r="16" spans="1:14" s="17" customFormat="1" ht="12.75" customHeight="1" x14ac:dyDescent="0.2">
      <c r="A16" s="91" t="s">
        <v>75</v>
      </c>
      <c r="B16" s="91"/>
      <c r="C16" s="91"/>
      <c r="D16" s="91"/>
      <c r="E16" s="91"/>
      <c r="F16" s="91"/>
      <c r="G16" s="91"/>
      <c r="H16" s="91"/>
      <c r="I16" s="91"/>
      <c r="J16" s="91"/>
      <c r="K16" s="91"/>
      <c r="L16" s="91"/>
    </row>
    <row r="17" spans="1:12" s="20" customFormat="1" ht="12" x14ac:dyDescent="0.2">
      <c r="A17" s="39"/>
      <c r="B17" s="60" t="s">
        <v>76</v>
      </c>
      <c r="C17" s="40"/>
      <c r="D17" s="46"/>
      <c r="E17" s="46"/>
      <c r="F17" s="40"/>
      <c r="G17" s="47"/>
      <c r="H17" s="46"/>
      <c r="I17" s="32"/>
      <c r="J17" s="40"/>
      <c r="K17" s="31"/>
      <c r="L17" s="32"/>
    </row>
    <row r="18" spans="1:12" s="20" customFormat="1" ht="48" x14ac:dyDescent="0.2">
      <c r="A18" s="39">
        <v>1</v>
      </c>
      <c r="B18" s="46" t="s">
        <v>77</v>
      </c>
      <c r="C18" s="40" t="s">
        <v>13</v>
      </c>
      <c r="D18" s="46">
        <v>29.58</v>
      </c>
      <c r="E18" s="46"/>
      <c r="F18" s="40"/>
      <c r="G18" s="47"/>
      <c r="H18" s="46"/>
      <c r="I18" s="32" t="s">
        <v>78</v>
      </c>
      <c r="J18" s="40" t="s">
        <v>11</v>
      </c>
      <c r="K18" s="31">
        <v>1.8599999999999998E-2</v>
      </c>
      <c r="L18" s="32" t="s">
        <v>52</v>
      </c>
    </row>
    <row r="19" spans="1:12" s="20" customFormat="1" ht="24" x14ac:dyDescent="0.2">
      <c r="A19" s="39">
        <v>2</v>
      </c>
      <c r="B19" s="46" t="s">
        <v>79</v>
      </c>
      <c r="C19" s="40" t="s">
        <v>12</v>
      </c>
      <c r="D19" s="46">
        <v>20.78</v>
      </c>
      <c r="E19" s="46" t="s">
        <v>80</v>
      </c>
      <c r="F19" s="40" t="s">
        <v>11</v>
      </c>
      <c r="G19" s="61"/>
      <c r="H19" s="46" t="s">
        <v>54</v>
      </c>
      <c r="I19" s="32"/>
      <c r="J19" s="40"/>
      <c r="K19" s="31"/>
      <c r="L19" s="32"/>
    </row>
    <row r="20" spans="1:12" s="20" customFormat="1" ht="24" x14ac:dyDescent="0.2">
      <c r="A20" s="39">
        <v>3</v>
      </c>
      <c r="B20" s="46" t="s">
        <v>81</v>
      </c>
      <c r="C20" s="40" t="s">
        <v>13</v>
      </c>
      <c r="D20" s="46">
        <v>27.78</v>
      </c>
      <c r="E20" s="46" t="s">
        <v>82</v>
      </c>
      <c r="F20" s="40" t="s">
        <v>11</v>
      </c>
      <c r="G20" s="61"/>
      <c r="H20" s="46" t="s">
        <v>54</v>
      </c>
      <c r="I20" s="32"/>
      <c r="J20" s="40"/>
      <c r="K20" s="31"/>
      <c r="L20" s="32"/>
    </row>
    <row r="21" spans="1:12" s="20" customFormat="1" ht="53.25" customHeight="1" x14ac:dyDescent="0.2">
      <c r="A21" s="39">
        <v>4</v>
      </c>
      <c r="B21" s="46" t="s">
        <v>83</v>
      </c>
      <c r="C21" s="40" t="s">
        <v>13</v>
      </c>
      <c r="D21" s="46">
        <v>27.78</v>
      </c>
      <c r="E21" s="46"/>
      <c r="F21" s="40"/>
      <c r="G21" s="47"/>
      <c r="H21" s="46"/>
      <c r="I21" s="32" t="s">
        <v>84</v>
      </c>
      <c r="J21" s="40" t="s">
        <v>13</v>
      </c>
      <c r="K21" s="31">
        <v>28.34</v>
      </c>
      <c r="L21" s="32" t="s">
        <v>52</v>
      </c>
    </row>
    <row r="22" spans="1:12" s="20" customFormat="1" ht="36" x14ac:dyDescent="0.2">
      <c r="A22" s="39"/>
      <c r="B22" s="46"/>
      <c r="C22" s="40"/>
      <c r="D22" s="46"/>
      <c r="E22" s="46"/>
      <c r="F22" s="40"/>
      <c r="G22" s="47"/>
      <c r="H22" s="46"/>
      <c r="I22" s="32" t="s">
        <v>85</v>
      </c>
      <c r="J22" s="40" t="s">
        <v>12</v>
      </c>
      <c r="K22" s="31">
        <v>18.89</v>
      </c>
      <c r="L22" s="32" t="s">
        <v>52</v>
      </c>
    </row>
    <row r="23" spans="1:12" s="20" customFormat="1" ht="24" x14ac:dyDescent="0.2">
      <c r="A23" s="39"/>
      <c r="B23" s="46"/>
      <c r="C23" s="40"/>
      <c r="D23" s="46"/>
      <c r="E23" s="46"/>
      <c r="F23" s="40"/>
      <c r="G23" s="47"/>
      <c r="H23" s="46"/>
      <c r="I23" s="32" t="s">
        <v>86</v>
      </c>
      <c r="J23" s="40" t="s">
        <v>9</v>
      </c>
      <c r="K23" s="31">
        <v>7.5010000000000003</v>
      </c>
      <c r="L23" s="32" t="s">
        <v>52</v>
      </c>
    </row>
    <row r="24" spans="1:12" s="20" customFormat="1" ht="24" x14ac:dyDescent="0.2">
      <c r="A24" s="39">
        <v>5</v>
      </c>
      <c r="B24" s="46" t="s">
        <v>87</v>
      </c>
      <c r="C24" s="40" t="s">
        <v>12</v>
      </c>
      <c r="D24" s="46">
        <v>20.78</v>
      </c>
      <c r="E24" s="46"/>
      <c r="F24" s="40"/>
      <c r="G24" s="47"/>
      <c r="H24" s="46"/>
      <c r="I24" s="32" t="s">
        <v>88</v>
      </c>
      <c r="J24" s="40" t="s">
        <v>12</v>
      </c>
      <c r="K24" s="31">
        <v>20.99</v>
      </c>
      <c r="L24" s="32" t="s">
        <v>52</v>
      </c>
    </row>
    <row r="25" spans="1:12" s="20" customFormat="1" ht="24" x14ac:dyDescent="0.2">
      <c r="A25" s="39">
        <v>6</v>
      </c>
      <c r="B25" s="46" t="s">
        <v>53</v>
      </c>
      <c r="C25" s="40" t="s">
        <v>13</v>
      </c>
      <c r="D25" s="46">
        <v>3.44</v>
      </c>
      <c r="E25" s="46" t="s">
        <v>89</v>
      </c>
      <c r="F25" s="40" t="s">
        <v>11</v>
      </c>
      <c r="G25" s="47">
        <v>0.04</v>
      </c>
      <c r="H25" s="46" t="s">
        <v>54</v>
      </c>
      <c r="I25" s="32"/>
      <c r="J25" s="40"/>
      <c r="K25" s="31"/>
      <c r="L25" s="32"/>
    </row>
    <row r="26" spans="1:12" s="20" customFormat="1" ht="72" x14ac:dyDescent="0.2">
      <c r="A26" s="39">
        <v>7</v>
      </c>
      <c r="B26" s="46" t="s">
        <v>90</v>
      </c>
      <c r="C26" s="40" t="s">
        <v>13</v>
      </c>
      <c r="D26" s="46">
        <v>3.44</v>
      </c>
      <c r="E26" s="46"/>
      <c r="F26" s="40"/>
      <c r="G26" s="47"/>
      <c r="H26" s="46"/>
      <c r="I26" s="32" t="s">
        <v>91</v>
      </c>
      <c r="J26" s="40" t="s">
        <v>13</v>
      </c>
      <c r="K26" s="31">
        <v>3.44</v>
      </c>
      <c r="L26" s="32" t="s">
        <v>52</v>
      </c>
    </row>
    <row r="27" spans="1:12" s="20" customFormat="1" ht="24" x14ac:dyDescent="0.2">
      <c r="A27" s="39">
        <v>8</v>
      </c>
      <c r="B27" s="46" t="s">
        <v>92</v>
      </c>
      <c r="C27" s="40" t="s">
        <v>13</v>
      </c>
      <c r="D27" s="46">
        <v>56.1</v>
      </c>
      <c r="E27" s="46" t="s">
        <v>59</v>
      </c>
      <c r="F27" s="40" t="s">
        <v>11</v>
      </c>
      <c r="G27" s="61">
        <v>2.4740000000000002</v>
      </c>
      <c r="H27" s="46" t="s">
        <v>54</v>
      </c>
      <c r="I27" s="32"/>
      <c r="J27" s="40"/>
      <c r="K27" s="31"/>
      <c r="L27" s="32"/>
    </row>
    <row r="28" spans="1:12" s="20" customFormat="1" ht="25.5" customHeight="1" x14ac:dyDescent="0.2">
      <c r="A28" s="39">
        <v>9</v>
      </c>
      <c r="B28" s="46" t="s">
        <v>93</v>
      </c>
      <c r="C28" s="40" t="s">
        <v>13</v>
      </c>
      <c r="D28" s="46">
        <v>49.515000000000001</v>
      </c>
      <c r="E28" s="46"/>
      <c r="F28" s="40"/>
      <c r="G28" s="47"/>
      <c r="H28" s="46"/>
      <c r="I28" s="32" t="s">
        <v>64</v>
      </c>
      <c r="J28" s="40" t="s">
        <v>14</v>
      </c>
      <c r="K28" s="31">
        <v>0.52490000000000003</v>
      </c>
      <c r="L28" s="32" t="s">
        <v>52</v>
      </c>
    </row>
    <row r="29" spans="1:12" s="20" customFormat="1" ht="36" x14ac:dyDescent="0.2">
      <c r="A29" s="39">
        <v>10</v>
      </c>
      <c r="B29" s="46" t="s">
        <v>65</v>
      </c>
      <c r="C29" s="40" t="s">
        <v>13</v>
      </c>
      <c r="D29" s="46">
        <v>49.515000000000001</v>
      </c>
      <c r="E29" s="46"/>
      <c r="F29" s="40"/>
      <c r="G29" s="47"/>
      <c r="H29" s="46"/>
      <c r="I29" s="32" t="s">
        <v>66</v>
      </c>
      <c r="J29" s="40" t="s">
        <v>11</v>
      </c>
      <c r="K29" s="31">
        <v>6.7999999999999996E-3</v>
      </c>
      <c r="L29" s="32" t="s">
        <v>52</v>
      </c>
    </row>
    <row r="30" spans="1:12" s="20" customFormat="1" ht="60" x14ac:dyDescent="0.2">
      <c r="A30" s="39">
        <v>11</v>
      </c>
      <c r="B30" s="46" t="s">
        <v>67</v>
      </c>
      <c r="C30" s="40" t="s">
        <v>13</v>
      </c>
      <c r="D30" s="46">
        <v>49.515000000000001</v>
      </c>
      <c r="E30" s="46"/>
      <c r="F30" s="40"/>
      <c r="G30" s="47"/>
      <c r="H30" s="46"/>
      <c r="I30" s="32" t="s">
        <v>62</v>
      </c>
      <c r="J30" s="40" t="s">
        <v>11</v>
      </c>
      <c r="K30" s="31">
        <v>2.4799999999999999E-2</v>
      </c>
      <c r="L30" s="32" t="s">
        <v>52</v>
      </c>
    </row>
    <row r="31" spans="1:12" s="20" customFormat="1" ht="48" x14ac:dyDescent="0.2">
      <c r="A31" s="39"/>
      <c r="B31" s="46"/>
      <c r="C31" s="40"/>
      <c r="D31" s="46"/>
      <c r="E31" s="46"/>
      <c r="F31" s="40"/>
      <c r="G31" s="47"/>
      <c r="H31" s="46"/>
      <c r="I31" s="32" t="s">
        <v>68</v>
      </c>
      <c r="J31" s="40" t="s">
        <v>13</v>
      </c>
      <c r="K31" s="31">
        <v>49.52</v>
      </c>
      <c r="L31" s="32" t="s">
        <v>52</v>
      </c>
    </row>
    <row r="32" spans="1:12" s="20" customFormat="1" ht="12" x14ac:dyDescent="0.2">
      <c r="A32" s="39"/>
      <c r="B32" s="46"/>
      <c r="C32" s="40"/>
      <c r="D32" s="46"/>
      <c r="E32" s="46"/>
      <c r="F32" s="40"/>
      <c r="G32" s="47"/>
      <c r="H32" s="46"/>
      <c r="I32" s="32" t="s">
        <v>69</v>
      </c>
      <c r="J32" s="40" t="s">
        <v>11</v>
      </c>
      <c r="K32" s="31">
        <v>0.1857</v>
      </c>
      <c r="L32" s="32" t="s">
        <v>52</v>
      </c>
    </row>
    <row r="33" spans="1:12" s="20" customFormat="1" ht="48" x14ac:dyDescent="0.2">
      <c r="A33" s="39">
        <v>12</v>
      </c>
      <c r="B33" s="46" t="s">
        <v>121</v>
      </c>
      <c r="C33" s="40" t="s">
        <v>13</v>
      </c>
      <c r="D33" s="46">
        <v>24.3</v>
      </c>
      <c r="E33" s="46"/>
      <c r="F33" s="40"/>
      <c r="G33" s="47"/>
      <c r="H33" s="46"/>
      <c r="I33" s="32" t="s">
        <v>94</v>
      </c>
      <c r="J33" s="40" t="s">
        <v>9</v>
      </c>
      <c r="K33" s="31">
        <v>194.4</v>
      </c>
      <c r="L33" s="32" t="s">
        <v>52</v>
      </c>
    </row>
    <row r="34" spans="1:12" s="20" customFormat="1" ht="24" x14ac:dyDescent="0.2">
      <c r="A34" s="39">
        <v>13</v>
      </c>
      <c r="B34" s="46" t="s">
        <v>95</v>
      </c>
      <c r="C34" s="40" t="s">
        <v>13</v>
      </c>
      <c r="D34" s="46">
        <v>15.31</v>
      </c>
      <c r="E34" s="46" t="s">
        <v>59</v>
      </c>
      <c r="F34" s="40" t="s">
        <v>11</v>
      </c>
      <c r="G34" s="61">
        <v>0.79600000000000004</v>
      </c>
      <c r="H34" s="46" t="s">
        <v>54</v>
      </c>
      <c r="I34" s="32"/>
      <c r="J34" s="40"/>
      <c r="K34" s="31"/>
      <c r="L34" s="32"/>
    </row>
    <row r="35" spans="1:12" s="20" customFormat="1" ht="24" x14ac:dyDescent="0.2">
      <c r="A35" s="39">
        <v>14</v>
      </c>
      <c r="B35" s="46" t="s">
        <v>96</v>
      </c>
      <c r="C35" s="40" t="s">
        <v>13</v>
      </c>
      <c r="D35" s="46">
        <v>15.31</v>
      </c>
      <c r="E35" s="46"/>
      <c r="F35" s="40"/>
      <c r="G35" s="47"/>
      <c r="H35" s="46"/>
      <c r="I35" s="32" t="s">
        <v>97</v>
      </c>
      <c r="J35" s="40" t="s">
        <v>14</v>
      </c>
      <c r="K35" s="31">
        <v>0.31230000000000002</v>
      </c>
      <c r="L35" s="32" t="s">
        <v>52</v>
      </c>
    </row>
    <row r="36" spans="1:12" s="20" customFormat="1" ht="36" x14ac:dyDescent="0.2">
      <c r="A36" s="39">
        <v>15</v>
      </c>
      <c r="B36" s="46" t="s">
        <v>65</v>
      </c>
      <c r="C36" s="40" t="s">
        <v>13</v>
      </c>
      <c r="D36" s="46">
        <v>15.31</v>
      </c>
      <c r="E36" s="46"/>
      <c r="F36" s="40"/>
      <c r="G36" s="47"/>
      <c r="H36" s="46"/>
      <c r="I36" s="32" t="s">
        <v>66</v>
      </c>
      <c r="J36" s="40" t="s">
        <v>11</v>
      </c>
      <c r="K36" s="31">
        <v>2.0999999999999999E-3</v>
      </c>
      <c r="L36" s="32" t="s">
        <v>52</v>
      </c>
    </row>
    <row r="37" spans="1:12" s="20" customFormat="1" ht="48" x14ac:dyDescent="0.2">
      <c r="A37" s="39">
        <v>16</v>
      </c>
      <c r="B37" s="46" t="s">
        <v>98</v>
      </c>
      <c r="C37" s="40" t="s">
        <v>13</v>
      </c>
      <c r="D37" s="46">
        <v>15.31</v>
      </c>
      <c r="E37" s="46"/>
      <c r="F37" s="40"/>
      <c r="G37" s="47"/>
      <c r="H37" s="46"/>
      <c r="I37" s="32" t="s">
        <v>94</v>
      </c>
      <c r="J37" s="40" t="s">
        <v>9</v>
      </c>
      <c r="K37" s="31">
        <v>122.48</v>
      </c>
      <c r="L37" s="32" t="s">
        <v>52</v>
      </c>
    </row>
    <row r="38" spans="1:12" s="20" customFormat="1" ht="60" x14ac:dyDescent="0.2">
      <c r="A38" s="39">
        <v>17</v>
      </c>
      <c r="B38" s="46" t="s">
        <v>60</v>
      </c>
      <c r="C38" s="40" t="s">
        <v>13</v>
      </c>
      <c r="D38" s="46">
        <v>15.31</v>
      </c>
      <c r="E38" s="46"/>
      <c r="F38" s="40"/>
      <c r="G38" s="47"/>
      <c r="H38" s="46"/>
      <c r="I38" s="32" t="s">
        <v>62</v>
      </c>
      <c r="J38" s="40" t="s">
        <v>11</v>
      </c>
      <c r="K38" s="31">
        <v>7.7000000000000002E-3</v>
      </c>
      <c r="L38" s="32" t="s">
        <v>52</v>
      </c>
    </row>
    <row r="39" spans="1:12" s="20" customFormat="1" ht="60" x14ac:dyDescent="0.2">
      <c r="A39" s="39"/>
      <c r="B39" s="46"/>
      <c r="C39" s="40"/>
      <c r="D39" s="46"/>
      <c r="E39" s="46"/>
      <c r="F39" s="40"/>
      <c r="G39" s="47"/>
      <c r="H39" s="46"/>
      <c r="I39" s="32" t="s">
        <v>61</v>
      </c>
      <c r="J39" s="40" t="s">
        <v>13</v>
      </c>
      <c r="K39" s="31">
        <v>15.62</v>
      </c>
      <c r="L39" s="32" t="s">
        <v>52</v>
      </c>
    </row>
    <row r="40" spans="1:12" s="20" customFormat="1" ht="12" x14ac:dyDescent="0.2">
      <c r="A40" s="39"/>
      <c r="B40" s="46"/>
      <c r="C40" s="40"/>
      <c r="D40" s="46"/>
      <c r="E40" s="46"/>
      <c r="F40" s="40"/>
      <c r="G40" s="47"/>
      <c r="H40" s="46"/>
      <c r="I40" s="32" t="s">
        <v>63</v>
      </c>
      <c r="J40" s="40" t="s">
        <v>9</v>
      </c>
      <c r="K40" s="31">
        <v>68.900000000000006</v>
      </c>
      <c r="L40" s="32" t="s">
        <v>52</v>
      </c>
    </row>
    <row r="41" spans="1:12" s="20" customFormat="1" ht="24" x14ac:dyDescent="0.2">
      <c r="A41" s="39">
        <v>18</v>
      </c>
      <c r="B41" s="46" t="s">
        <v>70</v>
      </c>
      <c r="C41" s="40" t="s">
        <v>13</v>
      </c>
      <c r="D41" s="46">
        <v>15.31</v>
      </c>
      <c r="E41" s="46"/>
      <c r="F41" s="40"/>
      <c r="G41" s="47"/>
      <c r="H41" s="46"/>
      <c r="I41" s="32" t="s">
        <v>71</v>
      </c>
      <c r="J41" s="40" t="s">
        <v>12</v>
      </c>
      <c r="K41" s="31">
        <v>160.80000000000001</v>
      </c>
      <c r="L41" s="32" t="s">
        <v>52</v>
      </c>
    </row>
    <row r="42" spans="1:12" s="20" customFormat="1" ht="12" x14ac:dyDescent="0.2">
      <c r="A42" s="39"/>
      <c r="B42" s="46"/>
      <c r="C42" s="40"/>
      <c r="D42" s="46"/>
      <c r="E42" s="46"/>
      <c r="F42" s="40"/>
      <c r="G42" s="47"/>
      <c r="H42" s="46"/>
      <c r="I42" s="32" t="s">
        <v>72</v>
      </c>
      <c r="J42" s="40" t="s">
        <v>12</v>
      </c>
      <c r="K42" s="31">
        <v>15.31</v>
      </c>
      <c r="L42" s="32" t="s">
        <v>52</v>
      </c>
    </row>
    <row r="43" spans="1:12" s="20" customFormat="1" ht="12" x14ac:dyDescent="0.2">
      <c r="A43" s="39"/>
      <c r="B43" s="46"/>
      <c r="C43" s="40"/>
      <c r="D43" s="46"/>
      <c r="E43" s="46"/>
      <c r="F43" s="40"/>
      <c r="G43" s="47"/>
      <c r="H43" s="46"/>
      <c r="I43" s="32" t="s">
        <v>73</v>
      </c>
      <c r="J43" s="40" t="s">
        <v>10</v>
      </c>
      <c r="K43" s="31">
        <v>11</v>
      </c>
      <c r="L43" s="32" t="s">
        <v>52</v>
      </c>
    </row>
    <row r="44" spans="1:12" s="20" customFormat="1" ht="17.25" customHeight="1" x14ac:dyDescent="0.2">
      <c r="A44" s="39"/>
      <c r="B44" s="46"/>
      <c r="C44" s="40"/>
      <c r="D44" s="46"/>
      <c r="E44" s="46"/>
      <c r="F44" s="40"/>
      <c r="G44" s="47"/>
      <c r="H44" s="46"/>
      <c r="I44" s="32" t="s">
        <v>74</v>
      </c>
      <c r="J44" s="40" t="s">
        <v>12</v>
      </c>
      <c r="K44" s="31">
        <v>18.68</v>
      </c>
      <c r="L44" s="32" t="s">
        <v>52</v>
      </c>
    </row>
    <row r="45" spans="1:12" s="20" customFormat="1" ht="12" x14ac:dyDescent="0.2">
      <c r="A45" s="39"/>
      <c r="B45" s="60" t="s">
        <v>99</v>
      </c>
      <c r="C45" s="40"/>
      <c r="D45" s="46"/>
      <c r="E45" s="46"/>
      <c r="F45" s="40"/>
      <c r="G45" s="47"/>
      <c r="H45" s="46"/>
      <c r="I45" s="32"/>
      <c r="J45" s="40"/>
      <c r="K45" s="31"/>
      <c r="L45" s="32"/>
    </row>
    <row r="46" spans="1:12" s="20" customFormat="1" ht="36" x14ac:dyDescent="0.2">
      <c r="A46" s="39">
        <v>19</v>
      </c>
      <c r="B46" s="46" t="s">
        <v>100</v>
      </c>
      <c r="C46" s="40" t="s">
        <v>12</v>
      </c>
      <c r="D46" s="46">
        <v>2</v>
      </c>
      <c r="E46" s="46" t="s">
        <v>101</v>
      </c>
      <c r="F46" s="40" t="s">
        <v>11</v>
      </c>
      <c r="G46" s="61">
        <v>8.0000000000000002E-3</v>
      </c>
      <c r="H46" s="46" t="s">
        <v>102</v>
      </c>
      <c r="I46" s="32"/>
      <c r="J46" s="40"/>
      <c r="K46" s="31"/>
      <c r="L46" s="32"/>
    </row>
    <row r="47" spans="1:12" s="20" customFormat="1" ht="24" x14ac:dyDescent="0.2">
      <c r="A47" s="39"/>
      <c r="B47" s="46"/>
      <c r="C47" s="40"/>
      <c r="D47" s="46"/>
      <c r="E47" s="46" t="s">
        <v>103</v>
      </c>
      <c r="F47" s="40" t="s">
        <v>11</v>
      </c>
      <c r="G47" s="61">
        <v>4.0000000000000001E-3</v>
      </c>
      <c r="H47" s="46" t="s">
        <v>102</v>
      </c>
      <c r="I47" s="32"/>
      <c r="J47" s="40"/>
      <c r="K47" s="31"/>
      <c r="L47" s="32"/>
    </row>
    <row r="48" spans="1:12" s="20" customFormat="1" ht="35.25" customHeight="1" x14ac:dyDescent="0.2">
      <c r="A48" s="39">
        <v>20</v>
      </c>
      <c r="B48" s="46" t="s">
        <v>104</v>
      </c>
      <c r="C48" s="40" t="s">
        <v>10</v>
      </c>
      <c r="D48" s="46">
        <v>1</v>
      </c>
      <c r="E48" s="46"/>
      <c r="F48" s="40"/>
      <c r="G48" s="47"/>
      <c r="H48" s="46"/>
      <c r="I48" s="32" t="s">
        <v>105</v>
      </c>
      <c r="J48" s="40" t="s">
        <v>11</v>
      </c>
      <c r="K48" s="31">
        <v>7.1999999999999998E-3</v>
      </c>
      <c r="L48" s="32" t="s">
        <v>52</v>
      </c>
    </row>
    <row r="49" spans="1:12" s="20" customFormat="1" ht="24" x14ac:dyDescent="0.2">
      <c r="A49" s="39">
        <v>21</v>
      </c>
      <c r="B49" s="46" t="s">
        <v>106</v>
      </c>
      <c r="C49" s="40" t="s">
        <v>107</v>
      </c>
      <c r="D49" s="46">
        <v>2</v>
      </c>
      <c r="E49" s="46"/>
      <c r="F49" s="40"/>
      <c r="G49" s="47"/>
      <c r="H49" s="46"/>
      <c r="I49" s="32" t="s">
        <v>108</v>
      </c>
      <c r="J49" s="40" t="s">
        <v>10</v>
      </c>
      <c r="K49" s="31">
        <v>2</v>
      </c>
      <c r="L49" s="32" t="s">
        <v>52</v>
      </c>
    </row>
    <row r="50" spans="1:12" s="20" customFormat="1" ht="36" x14ac:dyDescent="0.2">
      <c r="A50" s="39">
        <v>22</v>
      </c>
      <c r="B50" s="46" t="s">
        <v>109</v>
      </c>
      <c r="C50" s="40" t="s">
        <v>10</v>
      </c>
      <c r="D50" s="46">
        <v>1</v>
      </c>
      <c r="E50" s="46"/>
      <c r="F50" s="40"/>
      <c r="G50" s="47"/>
      <c r="H50" s="46"/>
      <c r="I50" s="32" t="s">
        <v>110</v>
      </c>
      <c r="J50" s="40" t="s">
        <v>10</v>
      </c>
      <c r="K50" s="31">
        <v>1</v>
      </c>
      <c r="L50" s="32" t="s">
        <v>52</v>
      </c>
    </row>
    <row r="51" spans="1:12" s="20" customFormat="1" ht="12" x14ac:dyDescent="0.2">
      <c r="A51" s="39"/>
      <c r="B51" s="46"/>
      <c r="C51" s="40"/>
      <c r="D51" s="46"/>
      <c r="E51" s="46"/>
      <c r="F51" s="40"/>
      <c r="G51" s="47"/>
      <c r="H51" s="46"/>
      <c r="I51" s="32" t="s">
        <v>111</v>
      </c>
      <c r="J51" s="40" t="s">
        <v>10</v>
      </c>
      <c r="K51" s="31">
        <v>2</v>
      </c>
      <c r="L51" s="32" t="s">
        <v>52</v>
      </c>
    </row>
    <row r="52" spans="1:12" s="20" customFormat="1" ht="36" x14ac:dyDescent="0.2">
      <c r="A52" s="39">
        <v>23</v>
      </c>
      <c r="B52" s="46" t="s">
        <v>112</v>
      </c>
      <c r="C52" s="40" t="s">
        <v>10</v>
      </c>
      <c r="D52" s="46">
        <v>7</v>
      </c>
      <c r="E52" s="46" t="s">
        <v>114</v>
      </c>
      <c r="F52" s="40" t="s">
        <v>11</v>
      </c>
      <c r="G52" s="61">
        <v>1.4999999999999999E-2</v>
      </c>
      <c r="H52" s="46" t="s">
        <v>102</v>
      </c>
      <c r="I52" s="32" t="s">
        <v>113</v>
      </c>
      <c r="J52" s="40" t="s">
        <v>10</v>
      </c>
      <c r="K52" s="31">
        <v>7</v>
      </c>
      <c r="L52" s="32" t="s">
        <v>52</v>
      </c>
    </row>
    <row r="53" spans="1:12" s="20" customFormat="1" ht="12" x14ac:dyDescent="0.2">
      <c r="A53" s="39"/>
      <c r="B53" s="46"/>
      <c r="C53" s="40"/>
      <c r="D53" s="46"/>
      <c r="E53" s="46"/>
      <c r="F53" s="40"/>
      <c r="G53" s="47"/>
      <c r="H53" s="46"/>
      <c r="I53" s="32" t="s">
        <v>115</v>
      </c>
      <c r="J53" s="40" t="s">
        <v>10</v>
      </c>
      <c r="K53" s="31">
        <v>14</v>
      </c>
      <c r="L53" s="32" t="s">
        <v>52</v>
      </c>
    </row>
    <row r="54" spans="1:12" s="20" customFormat="1" ht="12" x14ac:dyDescent="0.2">
      <c r="A54" s="39"/>
      <c r="B54" s="60" t="s">
        <v>28</v>
      </c>
      <c r="C54" s="40"/>
      <c r="D54" s="46"/>
      <c r="E54" s="46"/>
      <c r="F54" s="40"/>
      <c r="G54" s="47"/>
      <c r="H54" s="46"/>
      <c r="I54" s="32"/>
      <c r="J54" s="40"/>
      <c r="K54" s="31"/>
      <c r="L54" s="32"/>
    </row>
    <row r="55" spans="1:12" s="20" customFormat="1" ht="36" x14ac:dyDescent="0.2">
      <c r="A55" s="39">
        <v>24</v>
      </c>
      <c r="B55" s="46" t="s">
        <v>55</v>
      </c>
      <c r="C55" s="40" t="s">
        <v>11</v>
      </c>
      <c r="D55" s="61">
        <f>G19+G20+G25+G27+G34+G46+G47+G52</f>
        <v>3.3370000000000006</v>
      </c>
      <c r="E55" s="46"/>
      <c r="F55" s="40"/>
      <c r="G55" s="47"/>
      <c r="H55" s="46"/>
      <c r="I55" s="32"/>
      <c r="J55" s="40"/>
      <c r="K55" s="31"/>
      <c r="L55" s="32"/>
    </row>
    <row r="56" spans="1:12" s="20" customFormat="1" ht="36" x14ac:dyDescent="0.2">
      <c r="A56" s="39">
        <v>25</v>
      </c>
      <c r="B56" s="46" t="s">
        <v>56</v>
      </c>
      <c r="C56" s="40" t="s">
        <v>11</v>
      </c>
      <c r="D56" s="61">
        <f>G19+G20+G25+G27+G34</f>
        <v>3.3100000000000005</v>
      </c>
      <c r="E56" s="46"/>
      <c r="F56" s="40"/>
      <c r="G56" s="47"/>
      <c r="H56" s="46"/>
      <c r="I56" s="32"/>
      <c r="J56" s="40"/>
      <c r="K56" s="31"/>
      <c r="L56" s="32"/>
    </row>
    <row r="57" spans="1:12" s="20" customFormat="1" ht="12" x14ac:dyDescent="0.2">
      <c r="A57" s="39"/>
      <c r="B57" s="60" t="s">
        <v>57</v>
      </c>
      <c r="C57" s="40"/>
      <c r="D57" s="46"/>
      <c r="E57" s="46"/>
      <c r="F57" s="40"/>
      <c r="G57" s="47"/>
      <c r="H57" s="46"/>
      <c r="I57" s="32"/>
      <c r="J57" s="40"/>
      <c r="K57" s="31"/>
      <c r="L57" s="32"/>
    </row>
    <row r="58" spans="1:12" s="20" customFormat="1" ht="27" customHeight="1" x14ac:dyDescent="0.2">
      <c r="A58" s="39">
        <v>26</v>
      </c>
      <c r="B58" s="46" t="s">
        <v>58</v>
      </c>
      <c r="C58" s="40" t="s">
        <v>11</v>
      </c>
      <c r="D58" s="61">
        <f>D56</f>
        <v>3.3100000000000005</v>
      </c>
      <c r="E58" s="46"/>
      <c r="F58" s="40"/>
      <c r="G58" s="47"/>
      <c r="H58" s="46"/>
      <c r="I58" s="32"/>
      <c r="J58" s="40"/>
      <c r="K58" s="31"/>
      <c r="L58" s="32"/>
    </row>
    <row r="59" spans="1:12" s="17" customFormat="1" ht="36.75" customHeight="1" x14ac:dyDescent="0.2">
      <c r="A59" s="19"/>
      <c r="B59" s="81" t="s">
        <v>48</v>
      </c>
      <c r="C59" s="81"/>
      <c r="D59" s="81"/>
      <c r="E59" s="81"/>
      <c r="F59" s="81"/>
      <c r="G59" s="81"/>
      <c r="H59" s="81"/>
      <c r="I59" s="81"/>
      <c r="J59" s="81"/>
      <c r="K59" s="81"/>
      <c r="L59" s="81"/>
    </row>
    <row r="60" spans="1:12" s="17" customFormat="1" ht="15.75" customHeight="1" x14ac:dyDescent="0.2">
      <c r="A60" s="19"/>
      <c r="B60" s="58" t="s">
        <v>49</v>
      </c>
      <c r="C60" s="48"/>
      <c r="D60" s="48"/>
      <c r="E60" s="48"/>
      <c r="F60" s="62" t="s">
        <v>34</v>
      </c>
      <c r="G60" s="63"/>
      <c r="H60" s="10"/>
      <c r="I60" s="13"/>
      <c r="J60" s="14"/>
      <c r="K60" s="13"/>
      <c r="L60" s="11"/>
    </row>
    <row r="61" spans="1:12" s="56" customFormat="1" x14ac:dyDescent="0.2">
      <c r="A61" s="49"/>
      <c r="B61" s="59" t="s">
        <v>50</v>
      </c>
      <c r="C61" s="51"/>
      <c r="D61" s="51"/>
      <c r="E61" s="51"/>
      <c r="F61" s="64" t="s">
        <v>41</v>
      </c>
      <c r="G61" s="53"/>
      <c r="H61" s="52"/>
      <c r="I61" s="53"/>
      <c r="J61" s="16" t="s">
        <v>43</v>
      </c>
      <c r="K61" s="54"/>
      <c r="L61" s="55"/>
    </row>
    <row r="62" spans="1:12" s="56" customFormat="1" ht="14.25" x14ac:dyDescent="0.2">
      <c r="A62" s="49"/>
      <c r="B62" s="69"/>
      <c r="C62" s="51"/>
      <c r="D62" s="51"/>
      <c r="E62" s="51"/>
      <c r="F62" s="65"/>
      <c r="G62" s="54"/>
      <c r="H62" s="57"/>
      <c r="I62" s="54"/>
      <c r="J62" s="16"/>
      <c r="K62" s="54"/>
      <c r="L62" s="55"/>
    </row>
    <row r="63" spans="1:12" s="56" customFormat="1" x14ac:dyDescent="0.2">
      <c r="A63" s="49"/>
      <c r="B63" s="68"/>
      <c r="C63" s="51"/>
      <c r="D63" s="51"/>
      <c r="E63" s="51"/>
      <c r="F63" s="64" t="s">
        <v>116</v>
      </c>
      <c r="G63" s="53"/>
      <c r="H63" s="52"/>
      <c r="I63" s="53"/>
      <c r="J63" s="16" t="s">
        <v>117</v>
      </c>
      <c r="K63" s="54"/>
      <c r="L63" s="55"/>
    </row>
    <row r="64" spans="1:12" s="56" customFormat="1" x14ac:dyDescent="0.2">
      <c r="A64" s="49"/>
      <c r="B64" s="50"/>
      <c r="C64" s="51"/>
      <c r="D64" s="51"/>
      <c r="E64" s="51"/>
      <c r="F64" s="65"/>
      <c r="G64" s="54"/>
      <c r="H64" s="57"/>
      <c r="I64" s="54"/>
      <c r="J64" s="16"/>
      <c r="K64" s="54"/>
      <c r="L64" s="55"/>
    </row>
    <row r="65" spans="1:16" s="17" customFormat="1" x14ac:dyDescent="0.2">
      <c r="A65" s="19"/>
      <c r="B65" s="29"/>
      <c r="C65" s="48"/>
      <c r="D65" s="48"/>
      <c r="E65" s="48"/>
      <c r="F65" s="64" t="s">
        <v>39</v>
      </c>
      <c r="G65" s="53"/>
      <c r="H65" s="52"/>
      <c r="I65" s="53"/>
      <c r="J65" s="16" t="s">
        <v>40</v>
      </c>
      <c r="K65" s="54"/>
      <c r="L65" s="11"/>
    </row>
    <row r="66" spans="1:16" s="17" customFormat="1" x14ac:dyDescent="0.2">
      <c r="A66" s="19"/>
      <c r="B66" s="29"/>
      <c r="C66" s="48"/>
      <c r="D66" s="48"/>
      <c r="E66" s="48"/>
      <c r="F66" s="65"/>
      <c r="G66" s="54"/>
      <c r="H66" s="57"/>
      <c r="I66" s="54"/>
      <c r="J66" s="16"/>
      <c r="K66" s="54"/>
      <c r="L66" s="11"/>
    </row>
    <row r="67" spans="1:16" s="17" customFormat="1" x14ac:dyDescent="0.2">
      <c r="A67" s="19"/>
      <c r="B67" s="29"/>
      <c r="C67" s="48"/>
      <c r="D67" s="48"/>
      <c r="E67" s="48"/>
      <c r="F67" s="64" t="s">
        <v>118</v>
      </c>
      <c r="G67" s="53"/>
      <c r="H67" s="52"/>
      <c r="I67" s="53"/>
      <c r="J67" s="66" t="s">
        <v>119</v>
      </c>
      <c r="K67" s="67"/>
      <c r="L67" s="11"/>
    </row>
    <row r="68" spans="1:16" s="17" customFormat="1" ht="23.25" customHeight="1" x14ac:dyDescent="0.2">
      <c r="A68" s="19"/>
      <c r="B68" s="29"/>
      <c r="C68" s="48"/>
      <c r="D68" s="48"/>
      <c r="E68" s="48"/>
      <c r="F68" s="48"/>
      <c r="G68" s="48"/>
      <c r="H68" s="48"/>
      <c r="I68" s="48"/>
      <c r="J68" s="48"/>
      <c r="K68" s="48"/>
      <c r="L68" s="11"/>
    </row>
    <row r="69" spans="1:16" s="19" customFormat="1" ht="12.75" customHeight="1" x14ac:dyDescent="0.2">
      <c r="A69" s="6"/>
      <c r="B69" s="6"/>
      <c r="C69" s="6"/>
      <c r="D69" s="6"/>
      <c r="E69" s="4"/>
      <c r="F69" s="6"/>
      <c r="G69" s="6"/>
      <c r="H69" s="6"/>
      <c r="I69" s="6"/>
      <c r="J69" s="6"/>
      <c r="K69" s="6"/>
      <c r="L69" s="33"/>
      <c r="M69" s="30"/>
    </row>
    <row r="70" spans="1:16" s="19" customFormat="1" x14ac:dyDescent="0.2">
      <c r="A70" s="6"/>
      <c r="B70" s="6"/>
      <c r="C70" s="6"/>
      <c r="D70" s="6"/>
      <c r="E70" s="4"/>
      <c r="F70" s="6"/>
      <c r="G70" s="6"/>
      <c r="H70" s="6"/>
      <c r="I70" s="6"/>
      <c r="J70" s="6"/>
      <c r="K70" s="6"/>
      <c r="L70" s="33"/>
    </row>
    <row r="71" spans="1:16" s="19" customFormat="1" x14ac:dyDescent="0.2">
      <c r="A71" s="21"/>
      <c r="B71" s="6"/>
      <c r="C71" s="6"/>
      <c r="D71" s="6"/>
      <c r="E71" s="4"/>
      <c r="F71" s="21"/>
      <c r="G71" s="21"/>
      <c r="H71" s="21"/>
      <c r="I71" s="21"/>
      <c r="J71" s="21"/>
      <c r="K71" s="21"/>
      <c r="L71" s="21"/>
    </row>
    <row r="72" spans="1:16" s="19" customFormat="1" x14ac:dyDescent="0.2">
      <c r="A72" s="21"/>
      <c r="B72" s="6"/>
      <c r="C72" s="6"/>
      <c r="D72" s="6"/>
      <c r="E72" s="4"/>
      <c r="F72" s="21"/>
      <c r="G72" s="21"/>
      <c r="H72" s="21"/>
      <c r="I72" s="21"/>
      <c r="J72" s="21"/>
      <c r="K72" s="21"/>
      <c r="L72" s="21"/>
    </row>
    <row r="73" spans="1:16" s="19" customFormat="1" x14ac:dyDescent="0.2">
      <c r="A73" s="21"/>
      <c r="B73" s="6"/>
      <c r="C73" s="6"/>
      <c r="D73" s="6"/>
      <c r="E73" s="4"/>
      <c r="F73" s="21"/>
      <c r="G73" s="21"/>
      <c r="H73" s="21"/>
      <c r="I73" s="21"/>
      <c r="J73" s="21"/>
      <c r="K73" s="21"/>
      <c r="L73" s="21"/>
    </row>
    <row r="74" spans="1:16" s="19" customFormat="1" ht="21.75" customHeight="1" x14ac:dyDescent="0.2">
      <c r="A74" s="21"/>
      <c r="B74" s="6"/>
      <c r="C74" s="6"/>
      <c r="D74" s="6"/>
      <c r="E74" s="4"/>
      <c r="F74" s="21"/>
      <c r="G74" s="21"/>
      <c r="H74" s="21"/>
      <c r="I74" s="21"/>
      <c r="J74" s="21"/>
      <c r="K74" s="21"/>
      <c r="L74" s="21"/>
    </row>
    <row r="75" spans="1:16" s="10" customFormat="1" ht="23.25" customHeight="1" x14ac:dyDescent="0.2">
      <c r="A75" s="21"/>
      <c r="B75" s="6"/>
      <c r="C75" s="6"/>
      <c r="D75" s="6"/>
      <c r="E75" s="4"/>
      <c r="F75" s="21"/>
      <c r="G75" s="21"/>
      <c r="H75" s="21"/>
      <c r="I75" s="21"/>
      <c r="J75" s="21"/>
      <c r="K75" s="21"/>
      <c r="L75" s="21"/>
      <c r="O75" s="15"/>
      <c r="P75" s="14"/>
    </row>
    <row r="76" spans="1:16" s="10" customFormat="1" x14ac:dyDescent="0.2">
      <c r="A76" s="21"/>
      <c r="B76" s="6"/>
      <c r="C76" s="6"/>
      <c r="D76" s="6"/>
      <c r="E76" s="4"/>
      <c r="F76" s="21"/>
      <c r="G76" s="21"/>
      <c r="H76" s="21"/>
      <c r="I76" s="21"/>
      <c r="J76" s="21"/>
      <c r="K76" s="21"/>
      <c r="L76" s="21"/>
      <c r="O76" s="12"/>
      <c r="P76" s="14"/>
    </row>
    <row r="77" spans="1:16" s="10" customFormat="1" x14ac:dyDescent="0.2">
      <c r="A77" s="21"/>
      <c r="B77" s="6"/>
      <c r="C77" s="6"/>
      <c r="D77" s="6"/>
      <c r="E77" s="4"/>
      <c r="F77" s="21"/>
      <c r="G77" s="21"/>
      <c r="H77" s="21"/>
      <c r="I77" s="21"/>
      <c r="J77" s="21"/>
      <c r="K77" s="21"/>
      <c r="L77" s="21"/>
      <c r="O77" s="12"/>
      <c r="P77" s="14"/>
    </row>
    <row r="78" spans="1:16" s="10" customFormat="1" x14ac:dyDescent="0.2">
      <c r="A78" s="21"/>
      <c r="B78" s="6"/>
      <c r="C78" s="6"/>
      <c r="D78" s="6"/>
      <c r="E78" s="4"/>
      <c r="F78" s="21"/>
      <c r="G78" s="21"/>
      <c r="H78" s="21"/>
      <c r="I78" s="21"/>
      <c r="J78" s="21"/>
      <c r="K78" s="21"/>
      <c r="L78" s="21"/>
      <c r="O78" s="12"/>
      <c r="P78" s="14"/>
    </row>
    <row r="79" spans="1:16" s="6" customFormat="1" x14ac:dyDescent="0.2">
      <c r="A79" s="21"/>
      <c r="E79" s="4"/>
      <c r="F79" s="21"/>
      <c r="G79" s="21"/>
      <c r="H79" s="21"/>
      <c r="I79" s="21"/>
      <c r="J79" s="21"/>
      <c r="K79" s="21"/>
      <c r="L79" s="21"/>
    </row>
    <row r="80" spans="1:16" s="6" customFormat="1" x14ac:dyDescent="0.2">
      <c r="A80" s="21"/>
      <c r="E80" s="4"/>
      <c r="F80" s="21"/>
      <c r="G80" s="21"/>
      <c r="H80" s="21"/>
      <c r="I80" s="21"/>
      <c r="J80" s="21"/>
      <c r="K80" s="21"/>
      <c r="L80" s="21"/>
    </row>
    <row r="81" spans="1:12" s="21" customFormat="1" x14ac:dyDescent="0.2">
      <c r="B81" s="6"/>
      <c r="C81" s="6"/>
      <c r="D81" s="6"/>
      <c r="E81" s="4"/>
    </row>
    <row r="82" spans="1:12" s="21" customFormat="1" x14ac:dyDescent="0.2">
      <c r="B82" s="6"/>
      <c r="C82" s="6"/>
      <c r="D82" s="6"/>
      <c r="E82" s="4"/>
    </row>
    <row r="83" spans="1:12" s="21" customFormat="1" x14ac:dyDescent="0.2">
      <c r="B83" s="6"/>
      <c r="C83" s="6"/>
      <c r="D83" s="6"/>
      <c r="E83" s="4"/>
    </row>
    <row r="84" spans="1:12" s="21" customFormat="1" x14ac:dyDescent="0.2">
      <c r="B84" s="6"/>
      <c r="C84" s="6"/>
      <c r="D84" s="6"/>
      <c r="E84" s="4"/>
    </row>
    <row r="85" spans="1:12" s="21" customFormat="1" x14ac:dyDescent="0.2">
      <c r="B85" s="6"/>
      <c r="C85" s="6"/>
      <c r="D85" s="6"/>
      <c r="E85" s="4"/>
    </row>
    <row r="86" spans="1:12" s="21" customFormat="1" x14ac:dyDescent="0.2">
      <c r="B86" s="6"/>
      <c r="C86" s="6"/>
      <c r="D86" s="6"/>
      <c r="E86" s="4"/>
    </row>
    <row r="87" spans="1:12" s="21" customFormat="1" x14ac:dyDescent="0.2"/>
    <row r="88" spans="1:12" s="21" customFormat="1" x14ac:dyDescent="0.2"/>
    <row r="89" spans="1:12" s="21" customFormat="1" x14ac:dyDescent="0.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</row>
    <row r="90" spans="1:12" s="21" customFormat="1" x14ac:dyDescent="0.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</row>
    <row r="91" spans="1:12" s="21" customFormat="1" x14ac:dyDescent="0.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</row>
    <row r="92" spans="1:12" s="21" customFormat="1" x14ac:dyDescent="0.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</row>
    <row r="93" spans="1:12" s="21" customFormat="1" x14ac:dyDescent="0.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1:12" s="21" customFormat="1" x14ac:dyDescent="0.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</row>
    <row r="95" spans="1:12" s="21" customFormat="1" x14ac:dyDescent="0.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</row>
    <row r="96" spans="1:12" s="21" customFormat="1" x14ac:dyDescent="0.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1:12" s="21" customFormat="1" x14ac:dyDescent="0.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1:12" s="21" customFormat="1" x14ac:dyDescent="0.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2296" spans="18:18" x14ac:dyDescent="0.2">
      <c r="R2296" s="18">
        <f>SUM(R898:R963)</f>
        <v>0</v>
      </c>
    </row>
  </sheetData>
  <autoFilter ref="A14:L68"/>
  <mergeCells count="11">
    <mergeCell ref="B59:L59"/>
    <mergeCell ref="A6:L6"/>
    <mergeCell ref="A9:L9"/>
    <mergeCell ref="A11:A13"/>
    <mergeCell ref="B11:B13"/>
    <mergeCell ref="A8:L8"/>
    <mergeCell ref="A16:L16"/>
    <mergeCell ref="A7:L7"/>
    <mergeCell ref="I11:L12"/>
    <mergeCell ref="E11:H12"/>
    <mergeCell ref="C11:D12"/>
  </mergeCells>
  <phoneticPr fontId="1" type="noConversion"/>
  <dataValidations count="1">
    <dataValidation type="list" allowBlank="1" showInputMessage="1" showErrorMessage="1" sqref="A7">
      <formula1>"капитальный, текущий, техобслуживание"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89" fitToHeight="6" orientation="landscape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06"/>
  <sheetViews>
    <sheetView tabSelected="1" view="pageBreakPreview" zoomScale="120" zoomScaleNormal="100" zoomScaleSheetLayoutView="120" workbookViewId="0">
      <selection activeCell="C13" sqref="C13"/>
    </sheetView>
  </sheetViews>
  <sheetFormatPr defaultRowHeight="12.75" x14ac:dyDescent="0.2"/>
  <cols>
    <col min="1" max="1" width="4.140625" style="18" customWidth="1"/>
    <col min="2" max="2" width="41.5703125" style="18" customWidth="1"/>
    <col min="3" max="3" width="10.5703125" style="18" customWidth="1"/>
    <col min="4" max="4" width="8" style="18" customWidth="1"/>
    <col min="5" max="5" width="17.7109375" style="18" customWidth="1"/>
    <col min="6" max="6" width="5.5703125" style="18" customWidth="1"/>
    <col min="7" max="7" width="7.28515625" style="18" customWidth="1"/>
    <col min="8" max="8" width="16" style="18" customWidth="1"/>
    <col min="9" max="9" width="27.85546875" style="18" customWidth="1"/>
    <col min="10" max="10" width="5.85546875" style="18" customWidth="1"/>
    <col min="11" max="11" width="8.28515625" style="18" customWidth="1"/>
    <col min="12" max="12" width="10.85546875" style="18" customWidth="1"/>
    <col min="13" max="13" width="13.42578125" style="18" bestFit="1" customWidth="1"/>
    <col min="14" max="14" width="15.140625" style="18" customWidth="1"/>
    <col min="15" max="16384" width="9.140625" style="18"/>
  </cols>
  <sheetData>
    <row r="1" spans="1:14" s="6" customFormat="1" x14ac:dyDescent="0.2">
      <c r="A1" s="38"/>
      <c r="B1" s="1"/>
      <c r="C1" s="2"/>
      <c r="D1" s="3"/>
      <c r="E1" s="4"/>
      <c r="F1" s="5"/>
      <c r="G1" s="5"/>
      <c r="H1" s="5"/>
      <c r="I1" s="5"/>
      <c r="J1" s="7"/>
      <c r="L1" s="35" t="s">
        <v>42</v>
      </c>
      <c r="M1" s="5"/>
      <c r="N1" s="5"/>
    </row>
    <row r="2" spans="1:14" s="6" customFormat="1" x14ac:dyDescent="0.2">
      <c r="A2" s="36"/>
      <c r="B2" s="1"/>
      <c r="C2" s="2"/>
      <c r="D2" s="3"/>
      <c r="E2" s="4"/>
      <c r="F2" s="5"/>
      <c r="G2" s="5"/>
      <c r="H2" s="5"/>
      <c r="I2" s="5"/>
      <c r="J2" s="4"/>
      <c r="L2" s="41" t="s">
        <v>44</v>
      </c>
      <c r="M2" s="5"/>
      <c r="N2" s="8"/>
    </row>
    <row r="3" spans="1:14" s="6" customFormat="1" x14ac:dyDescent="0.2">
      <c r="A3" s="37"/>
      <c r="B3" s="1"/>
      <c r="C3" s="2"/>
      <c r="D3" s="3"/>
      <c r="E3" s="4"/>
      <c r="F3" s="5"/>
      <c r="G3" s="5"/>
      <c r="H3" s="5"/>
      <c r="I3" s="5"/>
      <c r="J3" s="4"/>
      <c r="L3" s="42" t="s">
        <v>45</v>
      </c>
      <c r="M3" s="5"/>
      <c r="N3" s="9"/>
    </row>
    <row r="4" spans="1:14" s="6" customFormat="1" x14ac:dyDescent="0.2">
      <c r="A4" s="37"/>
      <c r="B4" s="1"/>
      <c r="C4" s="2"/>
      <c r="D4" s="3"/>
      <c r="E4" s="4"/>
      <c r="F4" s="5"/>
      <c r="G4" s="5"/>
      <c r="H4" s="5"/>
      <c r="I4" s="43"/>
      <c r="J4" s="44"/>
      <c r="K4" s="16"/>
      <c r="L4" s="43" t="s">
        <v>46</v>
      </c>
      <c r="M4" s="5"/>
      <c r="N4" s="5"/>
    </row>
    <row r="5" spans="1:14" s="6" customFormat="1" x14ac:dyDescent="0.2">
      <c r="B5" s="33"/>
      <c r="C5" s="33"/>
      <c r="D5" s="33"/>
      <c r="E5" s="33"/>
      <c r="F5" s="33"/>
      <c r="G5" s="33"/>
      <c r="H5" s="33"/>
      <c r="I5" s="5"/>
      <c r="J5" s="44"/>
      <c r="L5" s="43" t="s">
        <v>47</v>
      </c>
    </row>
    <row r="6" spans="1:14" s="6" customFormat="1" x14ac:dyDescent="0.2">
      <c r="B6" s="33"/>
      <c r="C6" s="33"/>
      <c r="D6" s="33"/>
      <c r="E6" s="33"/>
      <c r="F6" s="33"/>
      <c r="G6" s="33"/>
      <c r="H6" s="33"/>
      <c r="I6" s="5"/>
      <c r="J6" s="44"/>
      <c r="L6" s="43"/>
    </row>
    <row r="7" spans="1:14" s="6" customFormat="1" ht="15.75" x14ac:dyDescent="0.2">
      <c r="A7" s="82" t="s">
        <v>123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5"/>
      <c r="N7" s="28"/>
    </row>
    <row r="8" spans="1:14" ht="13.5" customHeight="1" x14ac:dyDescent="0.2">
      <c r="A8" s="92" t="s">
        <v>36</v>
      </c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</row>
    <row r="9" spans="1:14" x14ac:dyDescent="0.2">
      <c r="A9" s="90" t="s">
        <v>37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</row>
    <row r="10" spans="1:14" x14ac:dyDescent="0.2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</row>
    <row r="11" spans="1:14" s="6" customFormat="1" x14ac:dyDescent="0.2">
      <c r="A11" s="83" t="s">
        <v>124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</row>
    <row r="12" spans="1:14" s="6" customFormat="1" x14ac:dyDescent="0.2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</row>
    <row r="13" spans="1:14" x14ac:dyDescent="0.2">
      <c r="B13" s="5" t="s">
        <v>35</v>
      </c>
      <c r="C13" s="34" t="s">
        <v>173</v>
      </c>
    </row>
    <row r="14" spans="1:14" ht="13.5" thickBot="1" x14ac:dyDescent="0.25">
      <c r="B14" s="5"/>
      <c r="C14" s="34"/>
    </row>
    <row r="15" spans="1:14" s="22" customFormat="1" ht="11.25" x14ac:dyDescent="0.2">
      <c r="A15" s="84" t="s">
        <v>4</v>
      </c>
      <c r="B15" s="87" t="s">
        <v>0</v>
      </c>
      <c r="C15" s="87" t="s">
        <v>6</v>
      </c>
      <c r="D15" s="87"/>
      <c r="E15" s="87" t="s">
        <v>5</v>
      </c>
      <c r="F15" s="87"/>
      <c r="G15" s="87"/>
      <c r="H15" s="87"/>
      <c r="I15" s="93" t="s">
        <v>38</v>
      </c>
      <c r="J15" s="93"/>
      <c r="K15" s="93"/>
      <c r="L15" s="94"/>
    </row>
    <row r="16" spans="1:14" s="22" customFormat="1" ht="11.25" x14ac:dyDescent="0.2">
      <c r="A16" s="85"/>
      <c r="B16" s="88"/>
      <c r="C16" s="88"/>
      <c r="D16" s="88"/>
      <c r="E16" s="88"/>
      <c r="F16" s="88"/>
      <c r="G16" s="88"/>
      <c r="H16" s="88"/>
      <c r="I16" s="95"/>
      <c r="J16" s="95"/>
      <c r="K16" s="95"/>
      <c r="L16" s="96"/>
    </row>
    <row r="17" spans="1:12" s="22" customFormat="1" ht="45.75" thickBot="1" x14ac:dyDescent="0.25">
      <c r="A17" s="86"/>
      <c r="B17" s="89"/>
      <c r="C17" s="23" t="s">
        <v>1</v>
      </c>
      <c r="D17" s="74" t="s">
        <v>2</v>
      </c>
      <c r="E17" s="23" t="s">
        <v>3</v>
      </c>
      <c r="F17" s="23" t="s">
        <v>1</v>
      </c>
      <c r="G17" s="74" t="s">
        <v>2</v>
      </c>
      <c r="H17" s="23" t="s">
        <v>32</v>
      </c>
      <c r="I17" s="23" t="s">
        <v>3</v>
      </c>
      <c r="J17" s="23" t="s">
        <v>1</v>
      </c>
      <c r="K17" s="74" t="s">
        <v>2</v>
      </c>
      <c r="L17" s="24" t="s">
        <v>33</v>
      </c>
    </row>
    <row r="18" spans="1:12" s="22" customFormat="1" ht="12" thickBot="1" x14ac:dyDescent="0.25">
      <c r="A18" s="25">
        <v>1</v>
      </c>
      <c r="B18" s="26">
        <v>2</v>
      </c>
      <c r="C18" s="26">
        <v>3</v>
      </c>
      <c r="D18" s="26">
        <v>4</v>
      </c>
      <c r="E18" s="26">
        <v>5</v>
      </c>
      <c r="F18" s="26">
        <v>6</v>
      </c>
      <c r="G18" s="26">
        <v>7</v>
      </c>
      <c r="H18" s="26">
        <v>8</v>
      </c>
      <c r="I18" s="26">
        <v>9</v>
      </c>
      <c r="J18" s="26">
        <v>10</v>
      </c>
      <c r="K18" s="26">
        <v>11</v>
      </c>
      <c r="L18" s="27">
        <v>12</v>
      </c>
    </row>
    <row r="19" spans="1:12" s="22" customFormat="1" ht="11.25" x14ac:dyDescent="0.2">
      <c r="A19" s="70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2"/>
    </row>
    <row r="20" spans="1:12" s="17" customFormat="1" ht="12.75" customHeight="1" x14ac:dyDescent="0.2">
      <c r="A20" s="91" t="s">
        <v>174</v>
      </c>
      <c r="B20" s="91"/>
      <c r="C20" s="91"/>
      <c r="D20" s="91"/>
      <c r="E20" s="91"/>
      <c r="F20" s="91"/>
      <c r="G20" s="91"/>
      <c r="H20" s="91"/>
      <c r="I20" s="91"/>
      <c r="J20" s="91"/>
      <c r="K20" s="91"/>
      <c r="L20" s="91"/>
    </row>
    <row r="21" spans="1:12" s="20" customFormat="1" ht="12" x14ac:dyDescent="0.2">
      <c r="A21" s="39"/>
      <c r="B21" s="60" t="s">
        <v>125</v>
      </c>
      <c r="C21" s="40"/>
      <c r="D21" s="46"/>
      <c r="E21" s="46"/>
      <c r="F21" s="40"/>
      <c r="G21" s="47"/>
      <c r="H21" s="46"/>
      <c r="I21" s="32"/>
      <c r="J21" s="40"/>
      <c r="K21" s="31"/>
      <c r="L21" s="32"/>
    </row>
    <row r="22" spans="1:12" s="20" customFormat="1" ht="24" x14ac:dyDescent="0.2">
      <c r="A22" s="39">
        <v>1</v>
      </c>
      <c r="B22" s="46" t="s">
        <v>81</v>
      </c>
      <c r="C22" s="40" t="s">
        <v>13</v>
      </c>
      <c r="D22" s="46">
        <v>2.65</v>
      </c>
      <c r="E22" s="46" t="s">
        <v>82</v>
      </c>
      <c r="F22" s="40" t="s">
        <v>11</v>
      </c>
      <c r="G22" s="61">
        <v>1.2E-2</v>
      </c>
      <c r="H22" s="46" t="s">
        <v>54</v>
      </c>
      <c r="I22" s="32"/>
      <c r="J22" s="40"/>
      <c r="K22" s="31"/>
      <c r="L22" s="32"/>
    </row>
    <row r="23" spans="1:12" s="20" customFormat="1" ht="60" x14ac:dyDescent="0.2">
      <c r="A23" s="39">
        <v>2</v>
      </c>
      <c r="B23" s="46" t="s">
        <v>126</v>
      </c>
      <c r="C23" s="40" t="s">
        <v>13</v>
      </c>
      <c r="D23" s="46">
        <v>2.65</v>
      </c>
      <c r="E23" s="46" t="s">
        <v>127</v>
      </c>
      <c r="F23" s="40" t="s">
        <v>11</v>
      </c>
      <c r="G23" s="61">
        <f>ROUND(D23*0.02*2.4,3)</f>
        <v>0.127</v>
      </c>
      <c r="H23" s="46" t="s">
        <v>54</v>
      </c>
      <c r="I23" s="32"/>
      <c r="J23" s="40"/>
      <c r="K23" s="31"/>
      <c r="L23" s="32"/>
    </row>
    <row r="24" spans="1:12" s="20" customFormat="1" ht="24" x14ac:dyDescent="0.2">
      <c r="A24" s="39">
        <v>3</v>
      </c>
      <c r="B24" s="46" t="s">
        <v>96</v>
      </c>
      <c r="C24" s="40" t="s">
        <v>13</v>
      </c>
      <c r="D24" s="46">
        <v>2.65</v>
      </c>
      <c r="E24" s="46"/>
      <c r="F24" s="40"/>
      <c r="G24" s="47"/>
      <c r="H24" s="46"/>
      <c r="I24" s="32" t="s">
        <v>97</v>
      </c>
      <c r="J24" s="40" t="s">
        <v>14</v>
      </c>
      <c r="K24" s="31">
        <v>5.4100000000000002E-2</v>
      </c>
      <c r="L24" s="32" t="s">
        <v>52</v>
      </c>
    </row>
    <row r="25" spans="1:12" s="20" customFormat="1" ht="60" x14ac:dyDescent="0.2">
      <c r="A25" s="39">
        <v>4</v>
      </c>
      <c r="B25" s="46" t="s">
        <v>83</v>
      </c>
      <c r="C25" s="40" t="s">
        <v>13</v>
      </c>
      <c r="D25" s="46">
        <v>2.65</v>
      </c>
      <c r="E25" s="46"/>
      <c r="F25" s="40"/>
      <c r="G25" s="47"/>
      <c r="H25" s="46"/>
      <c r="I25" s="32" t="s">
        <v>84</v>
      </c>
      <c r="J25" s="40" t="s">
        <v>13</v>
      </c>
      <c r="K25" s="31">
        <v>2.7029999999999998</v>
      </c>
      <c r="L25" s="32" t="s">
        <v>52</v>
      </c>
    </row>
    <row r="26" spans="1:12" s="20" customFormat="1" ht="36" x14ac:dyDescent="0.2">
      <c r="A26" s="39"/>
      <c r="B26" s="46"/>
      <c r="C26" s="40"/>
      <c r="D26" s="46"/>
      <c r="E26" s="46"/>
      <c r="F26" s="40"/>
      <c r="G26" s="47"/>
      <c r="H26" s="46"/>
      <c r="I26" s="32" t="s">
        <v>85</v>
      </c>
      <c r="J26" s="40" t="s">
        <v>128</v>
      </c>
      <c r="K26" s="31">
        <v>1.7999999999999999E-2</v>
      </c>
      <c r="L26" s="32" t="s">
        <v>52</v>
      </c>
    </row>
    <row r="27" spans="1:12" s="20" customFormat="1" ht="24" x14ac:dyDescent="0.2">
      <c r="A27" s="39"/>
      <c r="B27" s="46"/>
      <c r="C27" s="40"/>
      <c r="D27" s="46"/>
      <c r="E27" s="46"/>
      <c r="F27" s="40"/>
      <c r="G27" s="47"/>
      <c r="H27" s="46"/>
      <c r="I27" s="32" t="s">
        <v>86</v>
      </c>
      <c r="J27" s="40" t="s">
        <v>9</v>
      </c>
      <c r="K27" s="31">
        <v>0.71550000000000002</v>
      </c>
      <c r="L27" s="32" t="s">
        <v>52</v>
      </c>
    </row>
    <row r="28" spans="1:12" s="20" customFormat="1" ht="24" x14ac:dyDescent="0.2">
      <c r="A28" s="39">
        <v>5</v>
      </c>
      <c r="B28" s="46" t="s">
        <v>92</v>
      </c>
      <c r="C28" s="40" t="s">
        <v>13</v>
      </c>
      <c r="D28" s="46">
        <v>4.78</v>
      </c>
      <c r="E28" s="46" t="s">
        <v>129</v>
      </c>
      <c r="F28" s="40" t="s">
        <v>11</v>
      </c>
      <c r="G28" s="47">
        <v>0.21099999999999999</v>
      </c>
      <c r="H28" s="46" t="s">
        <v>54</v>
      </c>
      <c r="I28" s="32"/>
      <c r="J28" s="40"/>
      <c r="K28" s="31"/>
      <c r="L28" s="32"/>
    </row>
    <row r="29" spans="1:12" s="20" customFormat="1" ht="48" x14ac:dyDescent="0.2">
      <c r="A29" s="39">
        <v>6</v>
      </c>
      <c r="B29" s="46" t="s">
        <v>130</v>
      </c>
      <c r="C29" s="40" t="s">
        <v>13</v>
      </c>
      <c r="D29" s="46">
        <v>3</v>
      </c>
      <c r="E29" s="46"/>
      <c r="F29" s="40"/>
      <c r="G29" s="47"/>
      <c r="H29" s="46"/>
      <c r="I29" s="32" t="s">
        <v>64</v>
      </c>
      <c r="J29" s="40" t="s">
        <v>14</v>
      </c>
      <c r="K29" s="31">
        <v>6.6000000000000003E-2</v>
      </c>
      <c r="L29" s="32" t="s">
        <v>52</v>
      </c>
    </row>
    <row r="30" spans="1:12" s="20" customFormat="1" ht="60" x14ac:dyDescent="0.2">
      <c r="A30" s="39">
        <v>7</v>
      </c>
      <c r="B30" s="46" t="s">
        <v>67</v>
      </c>
      <c r="C30" s="40" t="s">
        <v>13</v>
      </c>
      <c r="D30" s="46">
        <v>9.9</v>
      </c>
      <c r="E30" s="46"/>
      <c r="F30" s="40"/>
      <c r="G30" s="47"/>
      <c r="H30" s="46"/>
      <c r="I30" s="32" t="s">
        <v>62</v>
      </c>
      <c r="J30" s="40" t="s">
        <v>11</v>
      </c>
      <c r="K30" s="31">
        <v>5.0000000000000001E-3</v>
      </c>
      <c r="L30" s="32" t="s">
        <v>52</v>
      </c>
    </row>
    <row r="31" spans="1:12" s="20" customFormat="1" ht="48" x14ac:dyDescent="0.2">
      <c r="A31" s="39"/>
      <c r="B31" s="46"/>
      <c r="C31" s="40"/>
      <c r="D31" s="46"/>
      <c r="E31" s="46"/>
      <c r="F31" s="40"/>
      <c r="G31" s="47"/>
      <c r="H31" s="46"/>
      <c r="I31" s="32" t="s">
        <v>68</v>
      </c>
      <c r="J31" s="40" t="s">
        <v>13</v>
      </c>
      <c r="K31" s="31">
        <v>9.9</v>
      </c>
      <c r="L31" s="32" t="s">
        <v>52</v>
      </c>
    </row>
    <row r="32" spans="1:12" s="20" customFormat="1" ht="12" x14ac:dyDescent="0.2">
      <c r="A32" s="39"/>
      <c r="B32" s="46"/>
      <c r="C32" s="40"/>
      <c r="D32" s="46"/>
      <c r="E32" s="46"/>
      <c r="F32" s="40"/>
      <c r="G32" s="47"/>
      <c r="H32" s="46"/>
      <c r="I32" s="32" t="s">
        <v>69</v>
      </c>
      <c r="J32" s="40" t="s">
        <v>11</v>
      </c>
      <c r="K32" s="31">
        <v>3.7100000000000001E-2</v>
      </c>
      <c r="L32" s="32" t="s">
        <v>52</v>
      </c>
    </row>
    <row r="33" spans="1:12" s="20" customFormat="1" ht="24" x14ac:dyDescent="0.2">
      <c r="A33" s="39">
        <v>8</v>
      </c>
      <c r="B33" s="46" t="s">
        <v>131</v>
      </c>
      <c r="C33" s="40" t="s">
        <v>13</v>
      </c>
      <c r="D33" s="46">
        <v>0.34</v>
      </c>
      <c r="E33" s="46"/>
      <c r="F33" s="40"/>
      <c r="G33" s="47"/>
      <c r="H33" s="46"/>
      <c r="I33" s="32" t="s">
        <v>132</v>
      </c>
      <c r="J33" s="40" t="s">
        <v>13</v>
      </c>
      <c r="K33" s="31">
        <v>0.35699999999999998</v>
      </c>
      <c r="L33" s="32" t="s">
        <v>52</v>
      </c>
    </row>
    <row r="34" spans="1:12" s="20" customFormat="1" ht="24" x14ac:dyDescent="0.2">
      <c r="A34" s="39">
        <v>9</v>
      </c>
      <c r="B34" s="46" t="s">
        <v>133</v>
      </c>
      <c r="C34" s="40" t="s">
        <v>13</v>
      </c>
      <c r="D34" s="46">
        <v>1.26</v>
      </c>
      <c r="E34" s="46"/>
      <c r="F34" s="40"/>
      <c r="G34" s="47"/>
      <c r="H34" s="46"/>
      <c r="I34" s="32" t="s">
        <v>132</v>
      </c>
      <c r="J34" s="40" t="s">
        <v>13</v>
      </c>
      <c r="K34" s="31">
        <v>1.323</v>
      </c>
      <c r="L34" s="32" t="s">
        <v>52</v>
      </c>
    </row>
    <row r="35" spans="1:12" s="20" customFormat="1" ht="48" x14ac:dyDescent="0.2">
      <c r="A35" s="39">
        <v>10</v>
      </c>
      <c r="B35" s="46" t="s">
        <v>134</v>
      </c>
      <c r="C35" s="40" t="s">
        <v>13</v>
      </c>
      <c r="D35" s="46">
        <v>1.6</v>
      </c>
      <c r="E35" s="46"/>
      <c r="F35" s="40"/>
      <c r="G35" s="47"/>
      <c r="H35" s="46"/>
      <c r="I35" s="32" t="s">
        <v>135</v>
      </c>
      <c r="J35" s="40" t="s">
        <v>9</v>
      </c>
      <c r="K35" s="31">
        <v>0.3</v>
      </c>
      <c r="L35" s="32" t="s">
        <v>52</v>
      </c>
    </row>
    <row r="36" spans="1:12" s="20" customFormat="1" ht="24" x14ac:dyDescent="0.2">
      <c r="A36" s="39"/>
      <c r="B36" s="46"/>
      <c r="C36" s="40"/>
      <c r="D36" s="46"/>
      <c r="E36" s="46"/>
      <c r="F36" s="40"/>
      <c r="G36" s="47"/>
      <c r="H36" s="46"/>
      <c r="I36" s="32" t="s">
        <v>136</v>
      </c>
      <c r="J36" s="40" t="s">
        <v>11</v>
      </c>
      <c r="K36" s="31">
        <v>5.0000000000000001E-4</v>
      </c>
      <c r="L36" s="32" t="s">
        <v>52</v>
      </c>
    </row>
    <row r="37" spans="1:12" s="20" customFormat="1" ht="72" x14ac:dyDescent="0.2">
      <c r="A37" s="39"/>
      <c r="B37" s="46"/>
      <c r="C37" s="40"/>
      <c r="D37" s="46"/>
      <c r="E37" s="46"/>
      <c r="F37" s="40"/>
      <c r="G37" s="47"/>
      <c r="H37" s="46"/>
      <c r="I37" s="32" t="s">
        <v>137</v>
      </c>
      <c r="J37" s="40" t="s">
        <v>9</v>
      </c>
      <c r="K37" s="31">
        <v>0.81599999999999995</v>
      </c>
      <c r="L37" s="32" t="s">
        <v>52</v>
      </c>
    </row>
    <row r="38" spans="1:12" s="20" customFormat="1" ht="36" x14ac:dyDescent="0.2">
      <c r="A38" s="39">
        <v>11</v>
      </c>
      <c r="B38" s="46" t="s">
        <v>138</v>
      </c>
      <c r="C38" s="40" t="s">
        <v>13</v>
      </c>
      <c r="D38" s="46">
        <v>7.1</v>
      </c>
      <c r="E38" s="46"/>
      <c r="F38" s="40"/>
      <c r="G38" s="47"/>
      <c r="H38" s="46"/>
      <c r="I38" s="32" t="s">
        <v>139</v>
      </c>
      <c r="J38" s="40" t="s">
        <v>13</v>
      </c>
      <c r="K38" s="31">
        <v>7.3129999999999997</v>
      </c>
      <c r="L38" s="32" t="s">
        <v>52</v>
      </c>
    </row>
    <row r="39" spans="1:12" s="20" customFormat="1" ht="36" x14ac:dyDescent="0.2">
      <c r="A39" s="39">
        <v>12</v>
      </c>
      <c r="B39" s="46" t="s">
        <v>140</v>
      </c>
      <c r="C39" s="40" t="s">
        <v>13</v>
      </c>
      <c r="D39" s="46">
        <v>1.5</v>
      </c>
      <c r="E39" s="46"/>
      <c r="F39" s="40"/>
      <c r="G39" s="47"/>
      <c r="H39" s="46"/>
      <c r="I39" s="32" t="s">
        <v>141</v>
      </c>
      <c r="J39" s="40" t="s">
        <v>11</v>
      </c>
      <c r="K39" s="31">
        <v>2.0000000000000001E-4</v>
      </c>
      <c r="L39" s="32" t="s">
        <v>52</v>
      </c>
    </row>
    <row r="40" spans="1:12" s="20" customFormat="1" ht="12" x14ac:dyDescent="0.2">
      <c r="A40" s="39"/>
      <c r="B40" s="60" t="s">
        <v>172</v>
      </c>
      <c r="C40" s="40"/>
      <c r="D40" s="46"/>
      <c r="E40" s="46"/>
      <c r="F40" s="40"/>
      <c r="G40" s="47"/>
      <c r="H40" s="46"/>
      <c r="I40" s="32"/>
      <c r="J40" s="40"/>
      <c r="K40" s="31"/>
      <c r="L40" s="32"/>
    </row>
    <row r="41" spans="1:12" s="20" customFormat="1" ht="48" x14ac:dyDescent="0.2">
      <c r="A41" s="39">
        <v>13</v>
      </c>
      <c r="B41" s="46" t="s">
        <v>130</v>
      </c>
      <c r="C41" s="40" t="s">
        <v>13</v>
      </c>
      <c r="D41" s="46">
        <v>2</v>
      </c>
      <c r="E41" s="46"/>
      <c r="F41" s="40"/>
      <c r="G41" s="47"/>
      <c r="H41" s="46"/>
      <c r="I41" s="32" t="s">
        <v>64</v>
      </c>
      <c r="J41" s="40" t="s">
        <v>14</v>
      </c>
      <c r="K41" s="31">
        <v>4.3999999999999997E-2</v>
      </c>
      <c r="L41" s="32" t="s">
        <v>52</v>
      </c>
    </row>
    <row r="42" spans="1:12" s="20" customFormat="1" ht="60" x14ac:dyDescent="0.2">
      <c r="A42" s="39">
        <v>14</v>
      </c>
      <c r="B42" s="46" t="s">
        <v>142</v>
      </c>
      <c r="C42" s="40" t="s">
        <v>12</v>
      </c>
      <c r="D42" s="46">
        <v>2</v>
      </c>
      <c r="E42" s="46"/>
      <c r="F42" s="40"/>
      <c r="G42" s="47"/>
      <c r="H42" s="46"/>
      <c r="I42" s="32" t="s">
        <v>143</v>
      </c>
      <c r="J42" s="40" t="s">
        <v>9</v>
      </c>
      <c r="K42" s="31">
        <v>0.41799999999999998</v>
      </c>
      <c r="L42" s="32" t="s">
        <v>52</v>
      </c>
    </row>
    <row r="43" spans="1:12" s="20" customFormat="1" ht="36" x14ac:dyDescent="0.2">
      <c r="A43" s="39">
        <v>15</v>
      </c>
      <c r="B43" s="46" t="s">
        <v>140</v>
      </c>
      <c r="C43" s="40" t="s">
        <v>13</v>
      </c>
      <c r="D43" s="46">
        <v>1.5</v>
      </c>
      <c r="E43" s="46"/>
      <c r="F43" s="40"/>
      <c r="G43" s="47"/>
      <c r="H43" s="46"/>
      <c r="I43" s="32" t="s">
        <v>141</v>
      </c>
      <c r="J43" s="40" t="s">
        <v>11</v>
      </c>
      <c r="K43" s="31">
        <v>2.0000000000000001E-4</v>
      </c>
      <c r="L43" s="32" t="s">
        <v>52</v>
      </c>
    </row>
    <row r="44" spans="1:12" s="20" customFormat="1" ht="60" x14ac:dyDescent="0.2">
      <c r="A44" s="39">
        <v>16</v>
      </c>
      <c r="B44" s="46" t="s">
        <v>67</v>
      </c>
      <c r="C44" s="40" t="s">
        <v>13</v>
      </c>
      <c r="D44" s="46">
        <v>3.8</v>
      </c>
      <c r="E44" s="46"/>
      <c r="F44" s="40"/>
      <c r="G44" s="47"/>
      <c r="H44" s="46"/>
      <c r="I44" s="32" t="s">
        <v>62</v>
      </c>
      <c r="J44" s="40" t="s">
        <v>11</v>
      </c>
      <c r="K44" s="31">
        <v>1.9E-3</v>
      </c>
      <c r="L44" s="32" t="s">
        <v>52</v>
      </c>
    </row>
    <row r="45" spans="1:12" s="20" customFormat="1" ht="48" x14ac:dyDescent="0.2">
      <c r="A45" s="39"/>
      <c r="B45" s="46"/>
      <c r="C45" s="40"/>
      <c r="D45" s="46"/>
      <c r="E45" s="46"/>
      <c r="F45" s="40"/>
      <c r="G45" s="47"/>
      <c r="H45" s="46"/>
      <c r="I45" s="32" t="s">
        <v>68</v>
      </c>
      <c r="J45" s="40" t="s">
        <v>13</v>
      </c>
      <c r="K45" s="31">
        <v>3.8</v>
      </c>
      <c r="L45" s="32" t="s">
        <v>52</v>
      </c>
    </row>
    <row r="46" spans="1:12" s="20" customFormat="1" ht="12" x14ac:dyDescent="0.2">
      <c r="A46" s="39"/>
      <c r="B46" s="46"/>
      <c r="C46" s="40"/>
      <c r="D46" s="46"/>
      <c r="E46" s="46"/>
      <c r="F46" s="40"/>
      <c r="G46" s="47"/>
      <c r="H46" s="46"/>
      <c r="I46" s="32" t="s">
        <v>69</v>
      </c>
      <c r="J46" s="40" t="s">
        <v>11</v>
      </c>
      <c r="K46" s="31">
        <v>1.43E-2</v>
      </c>
      <c r="L46" s="32" t="s">
        <v>52</v>
      </c>
    </row>
    <row r="47" spans="1:12" s="20" customFormat="1" ht="12" x14ac:dyDescent="0.2">
      <c r="A47" s="39">
        <v>17</v>
      </c>
      <c r="B47" s="46" t="s">
        <v>170</v>
      </c>
      <c r="C47" s="40" t="s">
        <v>13</v>
      </c>
      <c r="D47" s="46">
        <f>D49</f>
        <v>22.7</v>
      </c>
      <c r="E47" s="46"/>
      <c r="F47" s="40"/>
      <c r="G47" s="47"/>
      <c r="H47" s="46"/>
      <c r="I47" s="32"/>
      <c r="J47" s="40"/>
      <c r="K47" s="31"/>
      <c r="L47" s="32"/>
    </row>
    <row r="48" spans="1:12" s="20" customFormat="1" ht="12" x14ac:dyDescent="0.2">
      <c r="A48" s="39">
        <v>18</v>
      </c>
      <c r="B48" s="46" t="s">
        <v>171</v>
      </c>
      <c r="C48" s="40" t="s">
        <v>13</v>
      </c>
      <c r="D48" s="46">
        <f>D51</f>
        <v>5.3</v>
      </c>
      <c r="E48" s="46"/>
      <c r="F48" s="40"/>
      <c r="G48" s="47"/>
      <c r="H48" s="46"/>
      <c r="I48" s="32"/>
      <c r="J48" s="40"/>
      <c r="K48" s="31"/>
      <c r="L48" s="32"/>
    </row>
    <row r="49" spans="1:12" s="20" customFormat="1" ht="48" x14ac:dyDescent="0.2">
      <c r="A49" s="39">
        <v>19</v>
      </c>
      <c r="B49" s="46" t="s">
        <v>144</v>
      </c>
      <c r="C49" s="40" t="s">
        <v>13</v>
      </c>
      <c r="D49" s="46">
        <v>22.7</v>
      </c>
      <c r="E49" s="46"/>
      <c r="F49" s="40"/>
      <c r="G49" s="47"/>
      <c r="H49" s="46"/>
      <c r="I49" s="32" t="s">
        <v>136</v>
      </c>
      <c r="J49" s="40" t="s">
        <v>11</v>
      </c>
      <c r="K49" s="31">
        <v>6.7999999999999996E-3</v>
      </c>
      <c r="L49" s="32" t="s">
        <v>52</v>
      </c>
    </row>
    <row r="50" spans="1:12" s="20" customFormat="1" ht="48" x14ac:dyDescent="0.2">
      <c r="A50" s="39"/>
      <c r="B50" s="46"/>
      <c r="C50" s="40"/>
      <c r="D50" s="46"/>
      <c r="E50" s="46"/>
      <c r="F50" s="40"/>
      <c r="G50" s="47"/>
      <c r="H50" s="46"/>
      <c r="I50" s="32" t="s">
        <v>135</v>
      </c>
      <c r="J50" s="40" t="s">
        <v>9</v>
      </c>
      <c r="K50" s="31">
        <v>4.5</v>
      </c>
      <c r="L50" s="32" t="s">
        <v>52</v>
      </c>
    </row>
    <row r="51" spans="1:12" s="20" customFormat="1" ht="42" customHeight="1" x14ac:dyDescent="0.2">
      <c r="A51" s="39">
        <v>20</v>
      </c>
      <c r="B51" s="46" t="s">
        <v>145</v>
      </c>
      <c r="C51" s="40" t="s">
        <v>13</v>
      </c>
      <c r="D51" s="46">
        <v>5.3</v>
      </c>
      <c r="E51" s="46"/>
      <c r="F51" s="40"/>
      <c r="G51" s="47"/>
      <c r="H51" s="46"/>
      <c r="I51" s="32" t="s">
        <v>136</v>
      </c>
      <c r="J51" s="40" t="s">
        <v>11</v>
      </c>
      <c r="K51" s="31">
        <v>1.6999999999999999E-3</v>
      </c>
      <c r="L51" s="32" t="s">
        <v>52</v>
      </c>
    </row>
    <row r="52" spans="1:12" s="20" customFormat="1" ht="48" x14ac:dyDescent="0.2">
      <c r="A52" s="39"/>
      <c r="B52" s="46"/>
      <c r="C52" s="40"/>
      <c r="D52" s="46"/>
      <c r="E52" s="46"/>
      <c r="F52" s="40"/>
      <c r="G52" s="47"/>
      <c r="H52" s="46"/>
      <c r="I52" s="32" t="s">
        <v>135</v>
      </c>
      <c r="J52" s="40" t="s">
        <v>9</v>
      </c>
      <c r="K52" s="31">
        <v>1.2</v>
      </c>
      <c r="L52" s="32" t="s">
        <v>52</v>
      </c>
    </row>
    <row r="53" spans="1:12" s="20" customFormat="1" ht="12" x14ac:dyDescent="0.2">
      <c r="A53" s="39"/>
      <c r="B53" s="60" t="s">
        <v>146</v>
      </c>
      <c r="C53" s="40"/>
      <c r="D53" s="46"/>
      <c r="E53" s="46"/>
      <c r="F53" s="40"/>
      <c r="G53" s="47"/>
      <c r="H53" s="46"/>
      <c r="I53" s="32"/>
      <c r="J53" s="40"/>
      <c r="K53" s="31"/>
      <c r="L53" s="32"/>
    </row>
    <row r="54" spans="1:12" s="20" customFormat="1" ht="24" x14ac:dyDescent="0.2">
      <c r="A54" s="39">
        <v>21</v>
      </c>
      <c r="B54" s="46" t="s">
        <v>147</v>
      </c>
      <c r="C54" s="40" t="s">
        <v>10</v>
      </c>
      <c r="D54" s="46">
        <v>4</v>
      </c>
      <c r="E54" s="46" t="s">
        <v>148</v>
      </c>
      <c r="F54" s="40" t="s">
        <v>11</v>
      </c>
      <c r="G54" s="61">
        <f>ROUND(D54*2.8/1000,3)</f>
        <v>1.0999999999999999E-2</v>
      </c>
      <c r="H54" s="46" t="s">
        <v>54</v>
      </c>
      <c r="I54" s="32"/>
      <c r="J54" s="40"/>
      <c r="K54" s="31"/>
      <c r="L54" s="32"/>
    </row>
    <row r="55" spans="1:12" s="20" customFormat="1" ht="12" x14ac:dyDescent="0.2">
      <c r="A55" s="39">
        <v>22</v>
      </c>
      <c r="B55" s="46" t="s">
        <v>149</v>
      </c>
      <c r="C55" s="40" t="s">
        <v>12</v>
      </c>
      <c r="D55" s="46">
        <v>10</v>
      </c>
      <c r="E55" s="46" t="s">
        <v>150</v>
      </c>
      <c r="F55" s="40" t="s">
        <v>11</v>
      </c>
      <c r="G55" s="61">
        <f>ROUND(D55*142/1000/1000,3)</f>
        <v>1E-3</v>
      </c>
      <c r="H55" s="46" t="s">
        <v>102</v>
      </c>
      <c r="I55" s="32"/>
      <c r="J55" s="40"/>
      <c r="K55" s="31"/>
      <c r="L55" s="32"/>
    </row>
    <row r="56" spans="1:12" s="20" customFormat="1" ht="72" x14ac:dyDescent="0.2">
      <c r="A56" s="39">
        <v>23</v>
      </c>
      <c r="B56" s="46" t="s">
        <v>151</v>
      </c>
      <c r="C56" s="40" t="s">
        <v>10</v>
      </c>
      <c r="D56" s="46">
        <v>2</v>
      </c>
      <c r="E56" s="46"/>
      <c r="F56" s="40"/>
      <c r="G56" s="47"/>
      <c r="H56" s="46"/>
      <c r="I56" s="32" t="s">
        <v>152</v>
      </c>
      <c r="J56" s="40" t="s">
        <v>10</v>
      </c>
      <c r="K56" s="31">
        <v>2</v>
      </c>
      <c r="L56" s="32" t="s">
        <v>52</v>
      </c>
    </row>
    <row r="57" spans="1:12" s="20" customFormat="1" ht="72" x14ac:dyDescent="0.2">
      <c r="A57" s="39">
        <v>24</v>
      </c>
      <c r="B57" s="46" t="s">
        <v>153</v>
      </c>
      <c r="C57" s="40" t="s">
        <v>10</v>
      </c>
      <c r="D57" s="46">
        <v>1</v>
      </c>
      <c r="E57" s="46"/>
      <c r="F57" s="40"/>
      <c r="G57" s="47"/>
      <c r="H57" s="46"/>
      <c r="I57" s="32" t="s">
        <v>154</v>
      </c>
      <c r="J57" s="40" t="s">
        <v>10</v>
      </c>
      <c r="K57" s="31">
        <v>1</v>
      </c>
      <c r="L57" s="32" t="s">
        <v>52</v>
      </c>
    </row>
    <row r="58" spans="1:12" s="20" customFormat="1" ht="12" x14ac:dyDescent="0.2">
      <c r="A58" s="39">
        <v>25</v>
      </c>
      <c r="B58" s="46" t="s">
        <v>155</v>
      </c>
      <c r="C58" s="40" t="s">
        <v>12</v>
      </c>
      <c r="D58" s="46">
        <v>12</v>
      </c>
      <c r="E58" s="46"/>
      <c r="F58" s="40"/>
      <c r="G58" s="47"/>
      <c r="H58" s="46"/>
      <c r="I58" s="32" t="s">
        <v>156</v>
      </c>
      <c r="J58" s="40" t="s">
        <v>12</v>
      </c>
      <c r="K58" s="31">
        <v>12.24</v>
      </c>
      <c r="L58" s="32" t="s">
        <v>52</v>
      </c>
    </row>
    <row r="59" spans="1:12" s="20" customFormat="1" ht="48" x14ac:dyDescent="0.2">
      <c r="A59" s="39">
        <v>26</v>
      </c>
      <c r="B59" s="46" t="s">
        <v>157</v>
      </c>
      <c r="C59" s="40" t="s">
        <v>12</v>
      </c>
      <c r="D59" s="46">
        <v>20</v>
      </c>
      <c r="E59" s="46"/>
      <c r="F59" s="40"/>
      <c r="G59" s="47"/>
      <c r="H59" s="46"/>
      <c r="I59" s="32" t="s">
        <v>158</v>
      </c>
      <c r="J59" s="40" t="s">
        <v>12</v>
      </c>
      <c r="K59" s="31">
        <v>20.399999999999999</v>
      </c>
      <c r="L59" s="32" t="s">
        <v>52</v>
      </c>
    </row>
    <row r="60" spans="1:12" s="20" customFormat="1" ht="24" x14ac:dyDescent="0.2">
      <c r="A60" s="39"/>
      <c r="B60" s="46"/>
      <c r="C60" s="40"/>
      <c r="D60" s="46"/>
      <c r="E60" s="46"/>
      <c r="F60" s="40"/>
      <c r="G60" s="47"/>
      <c r="H60" s="46"/>
      <c r="I60" s="32" t="s">
        <v>159</v>
      </c>
      <c r="J60" s="40" t="s">
        <v>10</v>
      </c>
      <c r="K60" s="31">
        <v>3</v>
      </c>
      <c r="L60" s="32" t="s">
        <v>52</v>
      </c>
    </row>
    <row r="61" spans="1:12" s="20" customFormat="1" ht="24" x14ac:dyDescent="0.2">
      <c r="A61" s="39">
        <v>27</v>
      </c>
      <c r="B61" s="46" t="s">
        <v>160</v>
      </c>
      <c r="C61" s="40" t="s">
        <v>10</v>
      </c>
      <c r="D61" s="46">
        <v>1</v>
      </c>
      <c r="E61" s="46"/>
      <c r="F61" s="40"/>
      <c r="G61" s="61"/>
      <c r="H61" s="46"/>
      <c r="I61" s="32" t="s">
        <v>161</v>
      </c>
      <c r="J61" s="40" t="s">
        <v>10</v>
      </c>
      <c r="K61" s="31">
        <v>1</v>
      </c>
      <c r="L61" s="32" t="s">
        <v>52</v>
      </c>
    </row>
    <row r="62" spans="1:12" s="20" customFormat="1" ht="24" x14ac:dyDescent="0.2">
      <c r="A62" s="39">
        <v>28</v>
      </c>
      <c r="B62" s="46" t="s">
        <v>162</v>
      </c>
      <c r="C62" s="40" t="s">
        <v>10</v>
      </c>
      <c r="D62" s="46">
        <v>3</v>
      </c>
      <c r="E62" s="46"/>
      <c r="F62" s="40"/>
      <c r="G62" s="47"/>
      <c r="H62" s="46"/>
      <c r="I62" s="32" t="s">
        <v>163</v>
      </c>
      <c r="J62" s="40" t="s">
        <v>10</v>
      </c>
      <c r="K62" s="31">
        <v>3</v>
      </c>
      <c r="L62" s="32" t="s">
        <v>52</v>
      </c>
    </row>
    <row r="63" spans="1:12" s="20" customFormat="1" ht="12" x14ac:dyDescent="0.2">
      <c r="A63" s="39"/>
      <c r="B63" s="60" t="s">
        <v>28</v>
      </c>
      <c r="C63" s="40"/>
      <c r="D63" s="46"/>
      <c r="E63" s="46"/>
      <c r="F63" s="40"/>
      <c r="G63" s="47"/>
      <c r="H63" s="46"/>
      <c r="I63" s="32"/>
      <c r="J63" s="40"/>
      <c r="K63" s="31"/>
      <c r="L63" s="32"/>
    </row>
    <row r="64" spans="1:12" s="20" customFormat="1" ht="36" x14ac:dyDescent="0.2">
      <c r="A64" s="39">
        <v>29</v>
      </c>
      <c r="B64" s="46" t="s">
        <v>55</v>
      </c>
      <c r="C64" s="40" t="s">
        <v>11</v>
      </c>
      <c r="D64" s="61">
        <f>G22+G23+G28+G54</f>
        <v>0.36099999999999999</v>
      </c>
      <c r="E64" s="46"/>
      <c r="F64" s="40"/>
      <c r="G64" s="47"/>
      <c r="H64" s="46"/>
      <c r="I64" s="32"/>
      <c r="J64" s="40"/>
      <c r="K64" s="31"/>
      <c r="L64" s="32"/>
    </row>
    <row r="65" spans="1:13" s="20" customFormat="1" ht="36" x14ac:dyDescent="0.2">
      <c r="A65" s="39">
        <v>30</v>
      </c>
      <c r="B65" s="46" t="s">
        <v>56</v>
      </c>
      <c r="C65" s="40" t="s">
        <v>11</v>
      </c>
      <c r="D65" s="61">
        <f>D64</f>
        <v>0.36099999999999999</v>
      </c>
      <c r="E65" s="46"/>
      <c r="F65" s="40"/>
      <c r="G65" s="47"/>
      <c r="H65" s="46"/>
      <c r="I65" s="32"/>
      <c r="J65" s="40"/>
      <c r="K65" s="31"/>
      <c r="L65" s="32"/>
    </row>
    <row r="66" spans="1:13" s="20" customFormat="1" ht="12" x14ac:dyDescent="0.2">
      <c r="A66" s="39"/>
      <c r="B66" s="60" t="s">
        <v>57</v>
      </c>
      <c r="C66" s="40"/>
      <c r="D66" s="46"/>
      <c r="E66" s="46"/>
      <c r="F66" s="40"/>
      <c r="G66" s="47"/>
      <c r="H66" s="46"/>
      <c r="I66" s="32"/>
      <c r="J66" s="40"/>
      <c r="K66" s="31"/>
      <c r="L66" s="32"/>
    </row>
    <row r="67" spans="1:13" s="20" customFormat="1" ht="27" customHeight="1" x14ac:dyDescent="0.2">
      <c r="A67" s="39">
        <v>31</v>
      </c>
      <c r="B67" s="46" t="s">
        <v>58</v>
      </c>
      <c r="C67" s="40" t="s">
        <v>11</v>
      </c>
      <c r="D67" s="61">
        <f>D65</f>
        <v>0.36099999999999999</v>
      </c>
      <c r="E67" s="46"/>
      <c r="F67" s="40"/>
      <c r="G67" s="47"/>
      <c r="H67" s="46"/>
      <c r="I67" s="32"/>
      <c r="J67" s="40"/>
      <c r="K67" s="31"/>
      <c r="L67" s="32"/>
    </row>
    <row r="68" spans="1:13" s="17" customFormat="1" ht="36.75" customHeight="1" x14ac:dyDescent="0.2">
      <c r="A68" s="19"/>
      <c r="B68" s="81" t="s">
        <v>48</v>
      </c>
      <c r="C68" s="81"/>
      <c r="D68" s="81"/>
      <c r="E68" s="81"/>
      <c r="F68" s="81"/>
      <c r="G68" s="81"/>
      <c r="H68" s="81"/>
      <c r="I68" s="81"/>
      <c r="J68" s="81"/>
      <c r="K68" s="81"/>
      <c r="L68" s="81"/>
    </row>
    <row r="69" spans="1:13" s="17" customFormat="1" ht="36.75" customHeight="1" x14ac:dyDescent="0.2">
      <c r="A69" s="19"/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</row>
    <row r="70" spans="1:13" s="17" customFormat="1" ht="15.75" customHeight="1" x14ac:dyDescent="0.2">
      <c r="A70" s="19"/>
      <c r="B70" s="58" t="s">
        <v>49</v>
      </c>
      <c r="C70" s="48"/>
      <c r="D70" s="48"/>
      <c r="E70" s="48"/>
      <c r="F70" s="62" t="s">
        <v>34</v>
      </c>
      <c r="G70" s="63"/>
      <c r="H70" s="10"/>
      <c r="I70" s="13"/>
      <c r="J70" s="14"/>
      <c r="K70" s="13"/>
      <c r="L70" s="11"/>
    </row>
    <row r="71" spans="1:13" s="56" customFormat="1" x14ac:dyDescent="0.2">
      <c r="A71" s="49"/>
      <c r="B71" s="59" t="s">
        <v>50</v>
      </c>
      <c r="C71" s="51"/>
      <c r="D71" s="51"/>
      <c r="E71" s="51"/>
      <c r="F71" s="64" t="s">
        <v>167</v>
      </c>
      <c r="G71" s="53"/>
      <c r="H71" s="52"/>
      <c r="I71" s="53"/>
      <c r="J71" s="16" t="s">
        <v>169</v>
      </c>
      <c r="K71" s="54"/>
      <c r="L71" s="55"/>
    </row>
    <row r="72" spans="1:13" s="56" customFormat="1" ht="14.25" x14ac:dyDescent="0.2">
      <c r="A72" s="49"/>
      <c r="B72" s="69"/>
      <c r="C72" s="51"/>
      <c r="D72" s="51"/>
      <c r="E72" s="51"/>
      <c r="F72" s="65"/>
      <c r="G72" s="54"/>
      <c r="H72" s="57"/>
      <c r="I72" s="54"/>
      <c r="J72" s="16"/>
      <c r="K72" s="54"/>
      <c r="L72" s="55"/>
    </row>
    <row r="73" spans="1:13" s="56" customFormat="1" x14ac:dyDescent="0.2">
      <c r="A73" s="49"/>
      <c r="B73" s="68"/>
      <c r="C73" s="51"/>
      <c r="D73" s="51"/>
      <c r="E73" s="51"/>
      <c r="F73" s="64" t="s">
        <v>164</v>
      </c>
      <c r="G73" s="53"/>
      <c r="H73" s="52"/>
      <c r="I73" s="53"/>
      <c r="J73" s="16" t="s">
        <v>117</v>
      </c>
      <c r="K73" s="54"/>
      <c r="L73" s="55"/>
    </row>
    <row r="74" spans="1:13" s="56" customFormat="1" x14ac:dyDescent="0.2">
      <c r="A74" s="49"/>
      <c r="B74" s="50"/>
      <c r="C74" s="51"/>
      <c r="D74" s="51"/>
      <c r="E74" s="51"/>
      <c r="F74" s="65"/>
      <c r="G74" s="54"/>
      <c r="H74" s="57"/>
      <c r="I74" s="54"/>
      <c r="J74" s="16"/>
      <c r="K74" s="54"/>
      <c r="L74" s="55"/>
    </row>
    <row r="75" spans="1:13" s="17" customFormat="1" x14ac:dyDescent="0.2">
      <c r="A75" s="19"/>
      <c r="B75" s="29"/>
      <c r="C75" s="48"/>
      <c r="D75" s="48"/>
      <c r="E75" s="48"/>
      <c r="F75" s="64" t="s">
        <v>39</v>
      </c>
      <c r="G75" s="53"/>
      <c r="H75" s="52"/>
      <c r="I75" s="53"/>
      <c r="J75" s="16" t="s">
        <v>168</v>
      </c>
      <c r="K75" s="54"/>
      <c r="L75" s="11"/>
    </row>
    <row r="76" spans="1:13" s="17" customFormat="1" x14ac:dyDescent="0.2">
      <c r="A76" s="19"/>
      <c r="B76" s="29"/>
      <c r="C76" s="48"/>
      <c r="D76" s="48"/>
      <c r="E76" s="48"/>
      <c r="F76" s="65"/>
      <c r="G76" s="54"/>
      <c r="H76" s="57"/>
      <c r="I76" s="54"/>
      <c r="J76" s="16"/>
      <c r="K76" s="54"/>
      <c r="L76" s="11"/>
    </row>
    <row r="77" spans="1:13" s="17" customFormat="1" x14ac:dyDescent="0.2">
      <c r="A77" s="19"/>
      <c r="B77" s="29"/>
      <c r="C77" s="48"/>
      <c r="D77" s="48"/>
      <c r="E77" s="48"/>
      <c r="F77" s="77" t="s">
        <v>165</v>
      </c>
      <c r="G77" s="78"/>
      <c r="H77" s="79"/>
      <c r="I77" s="80"/>
      <c r="J77" s="16" t="s">
        <v>166</v>
      </c>
      <c r="K77" s="63"/>
      <c r="L77" s="11"/>
    </row>
    <row r="78" spans="1:13" s="17" customFormat="1" ht="23.25" customHeight="1" x14ac:dyDescent="0.2">
      <c r="A78" s="19"/>
      <c r="B78" s="29"/>
      <c r="C78" s="48"/>
      <c r="D78" s="48"/>
      <c r="E78" s="48"/>
      <c r="F78" s="48"/>
      <c r="G78" s="48"/>
      <c r="H78" s="48"/>
      <c r="I78" s="48"/>
      <c r="J78" s="48"/>
      <c r="K78" s="48"/>
      <c r="L78" s="11"/>
    </row>
    <row r="79" spans="1:13" s="19" customFormat="1" ht="12.75" customHeight="1" x14ac:dyDescent="0.2">
      <c r="A79" s="6"/>
      <c r="B79" s="6"/>
      <c r="C79" s="6"/>
      <c r="D79" s="6"/>
      <c r="E79" s="4"/>
      <c r="F79" s="6"/>
      <c r="G79" s="6"/>
      <c r="H79" s="6"/>
      <c r="I79" s="6"/>
      <c r="J79" s="6"/>
      <c r="K79" s="6"/>
      <c r="L79" s="33"/>
      <c r="M79" s="30"/>
    </row>
    <row r="80" spans="1:13" s="19" customFormat="1" x14ac:dyDescent="0.2">
      <c r="A80" s="6"/>
      <c r="B80" s="6"/>
      <c r="C80" s="6"/>
      <c r="D80" s="6"/>
      <c r="E80" s="4"/>
      <c r="F80" s="6"/>
      <c r="G80" s="6"/>
      <c r="H80" s="6"/>
      <c r="I80" s="6"/>
      <c r="J80" s="6"/>
      <c r="K80" s="6"/>
      <c r="L80" s="33"/>
    </row>
    <row r="81" spans="1:16" s="19" customFormat="1" x14ac:dyDescent="0.2">
      <c r="A81" s="21"/>
      <c r="B81" s="6"/>
      <c r="C81" s="6"/>
      <c r="D81" s="6"/>
      <c r="E81" s="4"/>
      <c r="F81" s="21"/>
      <c r="G81" s="21"/>
      <c r="H81" s="21"/>
      <c r="I81" s="21"/>
      <c r="J81" s="21"/>
      <c r="K81" s="21"/>
      <c r="L81" s="21"/>
    </row>
    <row r="82" spans="1:16" s="19" customFormat="1" x14ac:dyDescent="0.2">
      <c r="A82" s="21"/>
      <c r="B82" s="6"/>
      <c r="C82" s="6"/>
      <c r="D82" s="6"/>
      <c r="E82" s="4"/>
      <c r="F82" s="21"/>
      <c r="G82" s="21"/>
      <c r="H82" s="21"/>
      <c r="I82" s="21"/>
      <c r="J82" s="21"/>
      <c r="K82" s="21"/>
      <c r="L82" s="21"/>
    </row>
    <row r="83" spans="1:16" s="19" customFormat="1" x14ac:dyDescent="0.2">
      <c r="A83" s="21"/>
      <c r="B83" s="6"/>
      <c r="C83" s="6"/>
      <c r="D83" s="6"/>
      <c r="E83" s="4"/>
      <c r="F83" s="21"/>
      <c r="G83" s="21"/>
      <c r="H83" s="21"/>
      <c r="I83" s="21"/>
      <c r="J83" s="21"/>
      <c r="K83" s="21"/>
      <c r="L83" s="21"/>
    </row>
    <row r="84" spans="1:16" s="19" customFormat="1" ht="21.75" customHeight="1" x14ac:dyDescent="0.2">
      <c r="A84" s="21"/>
      <c r="B84" s="6"/>
      <c r="C84" s="6"/>
      <c r="D84" s="6"/>
      <c r="E84" s="4"/>
      <c r="F84" s="21"/>
      <c r="G84" s="21"/>
      <c r="H84" s="21"/>
      <c r="I84" s="21"/>
      <c r="J84" s="21"/>
      <c r="K84" s="21"/>
      <c r="L84" s="21"/>
    </row>
    <row r="85" spans="1:16" s="10" customFormat="1" ht="23.25" customHeight="1" x14ac:dyDescent="0.2">
      <c r="A85" s="21"/>
      <c r="B85" s="6"/>
      <c r="C85" s="6"/>
      <c r="D85" s="6"/>
      <c r="E85" s="4"/>
      <c r="F85" s="21"/>
      <c r="G85" s="21"/>
      <c r="H85" s="21"/>
      <c r="I85" s="21"/>
      <c r="J85" s="21"/>
      <c r="K85" s="21"/>
      <c r="L85" s="21"/>
      <c r="O85" s="15"/>
      <c r="P85" s="14"/>
    </row>
    <row r="86" spans="1:16" s="10" customFormat="1" x14ac:dyDescent="0.2">
      <c r="A86" s="21"/>
      <c r="B86" s="6"/>
      <c r="C86" s="6"/>
      <c r="D86" s="6"/>
      <c r="E86" s="4"/>
      <c r="F86" s="21"/>
      <c r="G86" s="21"/>
      <c r="H86" s="21"/>
      <c r="I86" s="21"/>
      <c r="J86" s="21"/>
      <c r="K86" s="21"/>
      <c r="L86" s="21"/>
      <c r="O86" s="12"/>
      <c r="P86" s="14"/>
    </row>
    <row r="87" spans="1:16" s="10" customFormat="1" x14ac:dyDescent="0.2">
      <c r="A87" s="21"/>
      <c r="B87" s="6"/>
      <c r="C87" s="6"/>
      <c r="D87" s="6"/>
      <c r="E87" s="4"/>
      <c r="F87" s="21"/>
      <c r="G87" s="21"/>
      <c r="H87" s="21"/>
      <c r="I87" s="21"/>
      <c r="J87" s="21"/>
      <c r="K87" s="21"/>
      <c r="L87" s="21"/>
      <c r="O87" s="12"/>
      <c r="P87" s="14"/>
    </row>
    <row r="88" spans="1:16" s="10" customFormat="1" x14ac:dyDescent="0.2">
      <c r="A88" s="21"/>
      <c r="B88" s="6"/>
      <c r="C88" s="6"/>
      <c r="D88" s="6"/>
      <c r="E88" s="4"/>
      <c r="F88" s="21"/>
      <c r="G88" s="21"/>
      <c r="H88" s="21"/>
      <c r="I88" s="21"/>
      <c r="J88" s="21"/>
      <c r="K88" s="21"/>
      <c r="L88" s="21"/>
      <c r="O88" s="12"/>
      <c r="P88" s="14"/>
    </row>
    <row r="89" spans="1:16" s="6" customFormat="1" x14ac:dyDescent="0.2">
      <c r="A89" s="21"/>
      <c r="E89" s="4"/>
      <c r="F89" s="21"/>
      <c r="G89" s="21"/>
      <c r="H89" s="21"/>
      <c r="I89" s="21"/>
      <c r="J89" s="21"/>
      <c r="K89" s="21"/>
      <c r="L89" s="21"/>
    </row>
    <row r="90" spans="1:16" s="6" customFormat="1" x14ac:dyDescent="0.2">
      <c r="A90" s="21"/>
      <c r="E90" s="4"/>
      <c r="F90" s="21"/>
      <c r="G90" s="21"/>
      <c r="H90" s="21"/>
      <c r="I90" s="21"/>
      <c r="J90" s="21"/>
      <c r="K90" s="21"/>
      <c r="L90" s="21"/>
    </row>
    <row r="91" spans="1:16" s="21" customFormat="1" x14ac:dyDescent="0.2">
      <c r="B91" s="6"/>
      <c r="C91" s="6"/>
      <c r="D91" s="6"/>
      <c r="E91" s="4"/>
    </row>
    <row r="92" spans="1:16" s="21" customFormat="1" x14ac:dyDescent="0.2">
      <c r="B92" s="6"/>
      <c r="C92" s="6"/>
      <c r="D92" s="6"/>
      <c r="E92" s="4"/>
    </row>
    <row r="93" spans="1:16" s="21" customFormat="1" x14ac:dyDescent="0.2">
      <c r="B93" s="6"/>
      <c r="C93" s="6"/>
      <c r="D93" s="6"/>
      <c r="E93" s="4"/>
    </row>
    <row r="94" spans="1:16" s="21" customFormat="1" x14ac:dyDescent="0.2">
      <c r="B94" s="6"/>
      <c r="C94" s="6"/>
      <c r="D94" s="6"/>
      <c r="E94" s="4"/>
    </row>
    <row r="95" spans="1:16" s="21" customFormat="1" x14ac:dyDescent="0.2">
      <c r="B95" s="6"/>
      <c r="C95" s="6"/>
      <c r="D95" s="6"/>
      <c r="E95" s="4"/>
    </row>
    <row r="96" spans="1:16" s="21" customFormat="1" x14ac:dyDescent="0.2">
      <c r="B96" s="6"/>
      <c r="C96" s="6"/>
      <c r="D96" s="6"/>
      <c r="E96" s="4"/>
    </row>
    <row r="97" spans="1:12" s="21" customFormat="1" x14ac:dyDescent="0.2"/>
    <row r="98" spans="1:12" s="21" customFormat="1" x14ac:dyDescent="0.2"/>
    <row r="99" spans="1:12" s="21" customFormat="1" x14ac:dyDescent="0.2">
      <c r="A99" s="18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</row>
    <row r="100" spans="1:12" s="21" customFormat="1" x14ac:dyDescent="0.2">
      <c r="A100" s="18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</row>
    <row r="101" spans="1:12" s="21" customFormat="1" x14ac:dyDescent="0.2">
      <c r="A101" s="18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</row>
    <row r="102" spans="1:12" s="21" customFormat="1" x14ac:dyDescent="0.2">
      <c r="A102" s="18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</row>
    <row r="103" spans="1:12" s="21" customFormat="1" x14ac:dyDescent="0.2">
      <c r="A103" s="18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</row>
    <row r="104" spans="1:12" s="21" customFormat="1" x14ac:dyDescent="0.2">
      <c r="A104" s="18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</row>
    <row r="105" spans="1:12" s="21" customFormat="1" x14ac:dyDescent="0.2">
      <c r="A105" s="18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</row>
    <row r="106" spans="1:12" s="21" customFormat="1" x14ac:dyDescent="0.2">
      <c r="A106" s="18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</row>
    <row r="107" spans="1:12" s="21" customFormat="1" x14ac:dyDescent="0.2">
      <c r="A107" s="18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</row>
    <row r="108" spans="1:12" s="21" customFormat="1" x14ac:dyDescent="0.2">
      <c r="A108" s="18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</row>
    <row r="2306" spans="18:18" x14ac:dyDescent="0.2">
      <c r="R2306" s="18">
        <f>SUM(R908:R973)</f>
        <v>0</v>
      </c>
    </row>
  </sheetData>
  <autoFilter ref="A18:L78"/>
  <mergeCells count="11">
    <mergeCell ref="A20:L20"/>
    <mergeCell ref="B68:L68"/>
    <mergeCell ref="A7:L7"/>
    <mergeCell ref="A8:L8"/>
    <mergeCell ref="A9:L9"/>
    <mergeCell ref="A11:L11"/>
    <mergeCell ref="A15:A17"/>
    <mergeCell ref="B15:B17"/>
    <mergeCell ref="C15:D16"/>
    <mergeCell ref="E15:H16"/>
    <mergeCell ref="I15:L16"/>
  </mergeCells>
  <dataValidations count="1">
    <dataValidation type="list" allowBlank="1" showInputMessage="1" showErrorMessage="1" sqref="A8">
      <formula1>"капитальный, текущий, техобслуживание"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89" fitToHeight="6" orientation="landscape" horizontalDpi="300" verticalDpi="300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Лист1</vt:lpstr>
      <vt:lpstr>ИЗМ</vt:lpstr>
      <vt:lpstr>Лист3</vt:lpstr>
      <vt:lpstr>Должности</vt:lpstr>
      <vt:lpstr>единицы</vt:lpstr>
      <vt:lpstr>ИЗМ!Заголовки_для_печати</vt:lpstr>
      <vt:lpstr>Лист1!Заголовки_для_печати</vt:lpstr>
      <vt:lpstr>ИЗМ!Область_печати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Пользователь Windows</cp:lastModifiedBy>
  <cp:lastPrinted>2021-03-16T07:50:31Z</cp:lastPrinted>
  <dcterms:created xsi:type="dcterms:W3CDTF">2006-08-12T07:51:40Z</dcterms:created>
  <dcterms:modified xsi:type="dcterms:W3CDTF">2021-03-31T00:50:53Z</dcterms:modified>
</cp:coreProperties>
</file>